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5" sheetId="1" r:id="rId1"/>
    <sheet name="2016" sheetId="2" r:id="rId2"/>
    <sheet name="2017" sheetId="3" r:id="rId3"/>
  </sheets>
  <definedNames>
    <definedName name="Asama" localSheetId="1">'2016'!$B$2</definedName>
    <definedName name="Asama" localSheetId="2">'2017'!$B$2</definedName>
    <definedName name="Asama">'2015'!$B$2</definedName>
    <definedName name="AsamaAd" localSheetId="1">'2016'!$C$2</definedName>
    <definedName name="AsamaAd" localSheetId="2">'2017'!$C$2</definedName>
    <definedName name="AsamaAd">'2015'!$C$2</definedName>
    <definedName name="AyAd" localSheetId="1">'2016'!$C$4</definedName>
    <definedName name="AyAd" localSheetId="2">'2017'!$C$4</definedName>
    <definedName name="AyAd">'2015'!$C$4</definedName>
    <definedName name="AyNo" localSheetId="1">'2016'!$B$4</definedName>
    <definedName name="AyNo" localSheetId="2">'2017'!$B$4</definedName>
    <definedName name="AyNo">'2015'!$B$4</definedName>
    <definedName name="ButceYil" localSheetId="1">'2016'!$B$1</definedName>
    <definedName name="ButceYil" localSheetId="2">'2017'!$B$1</definedName>
    <definedName name="ButceYil">'2015'!$B$1</definedName>
    <definedName name="SatirBaslik" localSheetId="1">'2016'!$A$15:$B$24</definedName>
    <definedName name="SatirBaslik" localSheetId="2">'2017'!$A$15:$B$24</definedName>
    <definedName name="SatirBaslik">'2015'!$A$15:$B$24</definedName>
    <definedName name="SutunBaslik" localSheetId="1">'2016'!$D$1:$N$5</definedName>
    <definedName name="SutunBaslik" localSheetId="2">'2017'!$D$1:$N$5</definedName>
    <definedName name="SutunBaslik">'2015'!$D$1:$N$5</definedName>
    <definedName name="TeklifYil" localSheetId="1">'2016'!$B$5</definedName>
    <definedName name="TeklifYil" localSheetId="2">'2017'!$B$5</definedName>
    <definedName name="TeklifYil">'2015'!$B$5</definedName>
  </definedNames>
  <calcPr fullCalcOnLoad="1"/>
</workbook>
</file>

<file path=xl/sharedStrings.xml><?xml version="1.0" encoding="utf-8"?>
<sst xmlns="http://schemas.openxmlformats.org/spreadsheetml/2006/main" count="1136" uniqueCount="145">
  <si>
    <t>YIL:</t>
  </si>
  <si>
    <t/>
  </si>
  <si>
    <t>FORMUL</t>
  </si>
  <si>
    <t>ABSKUR</t>
  </si>
  <si>
    <t>ABSODENEKYIL</t>
  </si>
  <si>
    <t>XX</t>
  </si>
  <si>
    <t>AŞAMA:</t>
  </si>
  <si>
    <t>YIL</t>
  </si>
  <si>
    <t>BUTCEYILI</t>
  </si>
  <si>
    <t>AY:</t>
  </si>
  <si>
    <t>ASAMA</t>
  </si>
  <si>
    <t>TEKLİF YIL:</t>
  </si>
  <si>
    <t>EKOKOD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</si>
  <si>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</si>
  <si>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</si>
  <si>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</si>
  <si>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</si>
  <si>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</si>
  <si>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</si>
  <si>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</si>
  <si>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</si>
  <si>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</si>
  <si>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YILI MERKEZİ YÖNETİM BÜTÇE KANUNU İCMALİ</t>
  </si>
  <si>
    <t>(I) SAYILI CETVEL - GENEL BÜTÇELİ İDARELER</t>
  </si>
  <si>
    <t>(EKONOMİK SINIFLANDIRMA)</t>
  </si>
  <si>
    <t>KURUMLAR</t>
  </si>
  <si>
    <t>PERSONEL      GİDERLERİ</t>
  </si>
  <si>
    <t>SOS. GÜV. DEV.    PRİMİ GİD.</t>
  </si>
  <si>
    <t>MAL VE HİZMET     ALIM GİDERLERİ</t>
  </si>
  <si>
    <t>FAİZ GİDERLERİ</t>
  </si>
  <si>
    <t>CARİ TRANSFER</t>
  </si>
  <si>
    <t>SERMAYE GİDERİ</t>
  </si>
  <si>
    <t>SERMAYE      TRANSFERİ</t>
  </si>
  <si>
    <t>BORÇ VERME</t>
  </si>
  <si>
    <t>YEDEK ÖDENEK</t>
  </si>
  <si>
    <t>TOPLAM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</si>
  <si>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</si>
  <si>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</si>
  <si>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</si>
  <si>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</si>
  <si>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</si>
  <si>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</si>
  <si>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</si>
  <si>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</si>
  <si>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</si>
  <si>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</si>
  <si>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</si>
  <si>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</si>
  <si>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</si>
  <si>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VE GELİRDEN AYRILAN PAY HARİÇ)</t>
  </si>
  <si>
    <t>2015</t>
  </si>
  <si>
    <t>10</t>
  </si>
  <si>
    <t>Tasarı</t>
  </si>
  <si>
    <t>3</t>
  </si>
  <si>
    <t>Ekim</t>
  </si>
  <si>
    <t>07.75</t>
  </si>
  <si>
    <t>07.76</t>
  </si>
  <si>
    <t>07.77</t>
  </si>
  <si>
    <t>07.82</t>
  </si>
  <si>
    <t>07.86</t>
  </si>
  <si>
    <t>07.96</t>
  </si>
  <si>
    <t>10.81</t>
  </si>
  <si>
    <t>10.82</t>
  </si>
  <si>
    <t>10.83</t>
  </si>
  <si>
    <t>10.84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</si>
  <si>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</si>
  <si>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</si>
  <si>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</si>
  <si>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</si>
  <si>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</si>
  <si>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</si>
  <si>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</si>
  <si>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</si>
  <si>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</si>
  <si>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</si>
  <si>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</si>
  <si>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</si>
  <si>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</si>
  <si>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</si>
  <si>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</si>
  <si>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</si>
  <si>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</si>
  <si>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</si>
  <si>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</si>
  <si>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</si>
  <si>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</si>
  <si>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</si>
  <si>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</si>
  <si>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</si>
  <si>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</si>
  <si>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</si>
  <si>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</si>
  <si>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</si>
  <si>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</si>
  <si>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</si>
  <si>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</si>
  <si>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</si>
  <si>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</si>
  <si>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</si>
  <si>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</si>
  <si>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</si>
  <si>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</si>
  <si>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</si>
  <si>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</si>
  <si>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</si>
  <si>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</si>
  <si>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</si>
  <si>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</si>
  <si>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</si>
  <si>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</si>
  <si>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</si>
  <si>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KAMU DÜZENİ VE GÜVENLİĞİ MÜSTEŞARLIĞI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</si>
  <si>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</si>
  <si>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</si>
  <si>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</si>
  <si>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</si>
  <si>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</si>
  <si>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</si>
  <si>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</si>
  <si>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</si>
  <si>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</si>
  <si>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</si>
  <si>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</si>
  <si>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</si>
  <si>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</si>
  <si>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</si>
  <si>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</si>
  <si>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</si>
  <si>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</si>
  <si>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</si>
  <si>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</si>
  <si>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</si>
  <si>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</si>
  <si>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</si>
  <si>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</si>
  <si>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</si>
  <si>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</si>
  <si>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</si>
  <si>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</si>
  <si>
    <t>GENEL</t>
  </si>
  <si>
    <t>2016</t>
  </si>
  <si>
    <t>2017</t>
  </si>
  <si>
    <t xml:space="preserve">2015 YILI MERKEZİ YÖNETİM BÜTÇE KANUNU İCMALİ </t>
  </si>
  <si>
    <t xml:space="preserve">(I) SAYILI CETVEL - GENEL BÜTÇELİ İDARELER 2016 YILI BÜTÇE GİDER TAHMİNLERİ </t>
  </si>
  <si>
    <t xml:space="preserve">(I) SAYILI CETVEL - GENEL BÜTÇELİ İDARELER 2017 YILI BÜTÇE GİDER TAHMİNLERİ 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</si>
</sst>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0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31" fillId="21" borderId="5" applyNumberFormat="0" applyAlignment="0" applyProtection="0"/>
    <xf numFmtId="0" fontId="32" fillId="22" borderId="6" applyNumberFormat="0" applyAlignment="0" applyProtection="0"/>
    <xf numFmtId="0" fontId="33" fillId="21" borderId="6" applyNumberFormat="0" applyAlignment="0" applyProtection="0"/>
    <xf numFmtId="0" fontId="34" fillId="23" borderId="7" applyNumberFormat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8" applyNumberFormat="0" applyFont="0" applyAlignment="0" applyProtection="0"/>
    <xf numFmtId="0" fontId="37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6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6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3" fontId="4" fillId="0" borderId="12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workbookViewId="0" topLeftCell="E9">
      <selection activeCell="G27" sqref="G27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375" style="12" customWidth="1"/>
    <col min="12" max="12" width="19.00390625" style="12" customWidth="1"/>
    <col min="13" max="13" width="19.375" style="12" customWidth="1"/>
    <col min="14" max="14" width="17.75390625" style="12" bestFit="1" customWidth="1"/>
    <col min="15" max="15" width="20.75390625" style="12" bestFit="1" customWidth="1"/>
    <col min="16" max="16" width="9.125" style="12" bestFit="1" customWidth="1"/>
    <col min="17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53</v>
      </c>
      <c r="C2" s="8" t="s">
        <v>52</v>
      </c>
      <c r="D2" s="9" t="s">
        <v>7</v>
      </c>
      <c r="E2" s="13" t="str">
        <f aca="true" t="shared" si="0" ref="E2:N2">ButceYil</f>
        <v>2015</v>
      </c>
      <c r="F2" s="13" t="str">
        <f t="shared" si="0"/>
        <v>2015</v>
      </c>
      <c r="G2" s="13" t="str">
        <f t="shared" si="0"/>
        <v>2015</v>
      </c>
      <c r="H2" s="13" t="str">
        <f t="shared" si="0"/>
        <v>2015</v>
      </c>
      <c r="I2" s="13" t="str">
        <f t="shared" si="0"/>
        <v>2015</v>
      </c>
      <c r="J2" s="13" t="str">
        <f t="shared" si="0"/>
        <v>2015</v>
      </c>
      <c r="K2" s="13" t="str">
        <f t="shared" si="0"/>
        <v>2015</v>
      </c>
      <c r="L2" s="13" t="str">
        <f t="shared" si="0"/>
        <v>2015</v>
      </c>
      <c r="M2" s="13" t="str">
        <f t="shared" si="0"/>
        <v>2015</v>
      </c>
      <c r="N2" s="13" t="str">
        <f t="shared" si="0"/>
        <v>2015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2015</v>
      </c>
      <c r="G3" s="13" t="str">
        <f t="shared" si="1"/>
        <v>2015</v>
      </c>
      <c r="H3" s="13" t="str">
        <f t="shared" si="1"/>
        <v>2015</v>
      </c>
      <c r="I3" s="13" t="str">
        <f t="shared" si="1"/>
        <v>2015</v>
      </c>
      <c r="J3" s="13" t="str">
        <f t="shared" si="1"/>
        <v>2015</v>
      </c>
      <c r="K3" s="13" t="str">
        <f t="shared" si="1"/>
        <v>2015</v>
      </c>
      <c r="L3" s="13" t="str">
        <f t="shared" si="1"/>
        <v>2015</v>
      </c>
      <c r="M3" s="13" t="str">
        <f t="shared" si="1"/>
        <v>2015</v>
      </c>
      <c r="N3" s="13" t="str">
        <f t="shared" si="1"/>
        <v>2015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3</v>
      </c>
      <c r="G4" s="13" t="str">
        <f t="shared" si="2"/>
        <v>3</v>
      </c>
      <c r="H4" s="13" t="str">
        <f t="shared" si="2"/>
        <v>3</v>
      </c>
      <c r="I4" s="13" t="str">
        <f t="shared" si="2"/>
        <v>3</v>
      </c>
      <c r="J4" s="13" t="str">
        <f t="shared" si="2"/>
        <v>3</v>
      </c>
      <c r="K4" s="13" t="str">
        <f t="shared" si="2"/>
        <v>3</v>
      </c>
      <c r="L4" s="13" t="str">
        <f t="shared" si="2"/>
        <v>3</v>
      </c>
      <c r="M4" s="13" t="str">
        <f t="shared" si="2"/>
        <v>3</v>
      </c>
      <c r="N4" s="13" t="str">
        <f t="shared" si="2"/>
        <v>3</v>
      </c>
      <c r="O4" s="12" t="s">
        <v>1</v>
      </c>
    </row>
    <row r="5" spans="1:15" ht="15" hidden="1">
      <c r="A5" s="1" t="s">
        <v>11</v>
      </c>
      <c r="B5" s="15" t="s">
        <v>50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7" t="str">
        <f>TeklifYil&amp;" "&amp;A7</f>
        <v>2015 YILI MERKEZİ YÖNETİM BÜTÇE KANUNU İCMALİ</v>
      </c>
      <c r="F9" s="37" t="s">
        <v>1</v>
      </c>
      <c r="G9" s="37" t="s">
        <v>1</v>
      </c>
      <c r="H9" s="37" t="s">
        <v>1</v>
      </c>
      <c r="I9" s="37" t="s">
        <v>1</v>
      </c>
      <c r="J9" s="37" t="s">
        <v>1</v>
      </c>
      <c r="K9" s="37" t="s">
        <v>1</v>
      </c>
      <c r="L9" s="37" t="s">
        <v>1</v>
      </c>
      <c r="M9" s="37" t="s">
        <v>1</v>
      </c>
      <c r="N9" s="37" t="s">
        <v>1</v>
      </c>
      <c r="O9" s="37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7" t="s">
        <v>23</v>
      </c>
      <c r="F10" s="37" t="s">
        <v>1</v>
      </c>
      <c r="G10" s="37" t="s">
        <v>1</v>
      </c>
      <c r="H10" s="37" t="s">
        <v>1</v>
      </c>
      <c r="I10" s="37" t="s">
        <v>1</v>
      </c>
      <c r="J10" s="37" t="s">
        <v>1</v>
      </c>
      <c r="K10" s="37" t="s">
        <v>1</v>
      </c>
      <c r="L10" s="37" t="s">
        <v>1</v>
      </c>
      <c r="M10" s="37" t="s">
        <v>1</v>
      </c>
      <c r="N10" s="37" t="s">
        <v>1</v>
      </c>
      <c r="O10" s="37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8" t="s">
        <v>24</v>
      </c>
      <c r="F11" s="38" t="s">
        <v>1</v>
      </c>
      <c r="G11" s="38" t="s">
        <v>1</v>
      </c>
      <c r="H11" s="38" t="s">
        <v>1</v>
      </c>
      <c r="I11" s="38" t="s">
        <v>1</v>
      </c>
      <c r="J11" s="38" t="s">
        <v>1</v>
      </c>
      <c r="K11" s="38" t="s">
        <v>1</v>
      </c>
      <c r="L11" s="38" t="s">
        <v>1</v>
      </c>
      <c r="M11" s="38" t="s">
        <v>1</v>
      </c>
      <c r="N11" s="38" t="s">
        <v>1</v>
      </c>
      <c r="O11" s="38" t="s">
        <v>1</v>
      </c>
    </row>
    <row r="12" spans="1:15" ht="30" customHeigh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5" t="s">
        <v>26</v>
      </c>
      <c r="G13" s="35" t="s">
        <v>27</v>
      </c>
      <c r="H13" s="35" t="s">
        <v>28</v>
      </c>
      <c r="I13" s="35" t="s">
        <v>29</v>
      </c>
      <c r="J13" s="35" t="s">
        <v>30</v>
      </c>
      <c r="K13" s="35" t="s">
        <v>31</v>
      </c>
      <c r="L13" s="35" t="s">
        <v>32</v>
      </c>
      <c r="M13" s="35" t="s">
        <v>33</v>
      </c>
      <c r="N13" s="35" t="s">
        <v>34</v>
      </c>
      <c r="O13" s="35" t="s">
        <v>35</v>
      </c>
    </row>
    <row r="14" spans="4:15" ht="27.75" customHeight="1">
      <c r="D14" s="9" t="s">
        <v>1</v>
      </c>
      <c r="E14" s="40" t="s">
        <v>1</v>
      </c>
      <c r="F14" s="36" t="s">
        <v>1</v>
      </c>
      <c r="G14" s="36" t="s">
        <v>1</v>
      </c>
      <c r="H14" s="36" t="s">
        <v>1</v>
      </c>
      <c r="I14" s="36" t="s">
        <v>1</v>
      </c>
      <c r="J14" s="36" t="s">
        <v>1</v>
      </c>
      <c r="K14" s="36" t="s">
        <v>1</v>
      </c>
      <c r="L14" s="36" t="s">
        <v>1</v>
      </c>
      <c r="M14" s="36" t="s">
        <v>1</v>
      </c>
      <c r="N14" s="36" t="s">
        <v>1</v>
      </c>
      <c r="O14" s="36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80441000</v>
      </c>
      <c r="G16" s="22">
        <v>7400000</v>
      </c>
      <c r="H16" s="22">
        <v>143959000</v>
      </c>
      <c r="I16" s="22">
        <v>0</v>
      </c>
      <c r="J16" s="22">
        <v>7200000</v>
      </c>
      <c r="K16" s="22">
        <v>158000000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397000000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458197000</v>
      </c>
      <c r="G17" s="22">
        <v>61416000</v>
      </c>
      <c r="H17" s="22">
        <v>117725000</v>
      </c>
      <c r="I17" s="22">
        <v>0</v>
      </c>
      <c r="J17" s="22">
        <v>93334000</v>
      </c>
      <c r="K17" s="22">
        <v>31644000</v>
      </c>
      <c r="L17" s="22">
        <v>900000</v>
      </c>
      <c r="M17" s="22">
        <v>0</v>
      </c>
      <c r="N17" s="22">
        <v>0</v>
      </c>
      <c r="O17" s="23">
        <f t="shared" si="3"/>
        <v>763216000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18597000</v>
      </c>
      <c r="G18" s="22">
        <v>2273000</v>
      </c>
      <c r="H18" s="22">
        <v>18012000</v>
      </c>
      <c r="I18" s="22">
        <v>0</v>
      </c>
      <c r="J18" s="22">
        <v>120000</v>
      </c>
      <c r="K18" s="22">
        <v>4500000</v>
      </c>
      <c r="L18" s="22">
        <v>0</v>
      </c>
      <c r="M18" s="22">
        <v>0</v>
      </c>
      <c r="N18" s="22">
        <v>0</v>
      </c>
      <c r="O18" s="23">
        <f t="shared" si="3"/>
        <v>43502000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98582000</v>
      </c>
      <c r="G19" s="22">
        <v>14298000</v>
      </c>
      <c r="H19" s="22">
        <v>30078000</v>
      </c>
      <c r="I19" s="22">
        <v>0</v>
      </c>
      <c r="J19" s="22">
        <v>1459000</v>
      </c>
      <c r="K19" s="22">
        <v>18550000</v>
      </c>
      <c r="L19" s="22">
        <v>0</v>
      </c>
      <c r="M19" s="22">
        <v>0</v>
      </c>
      <c r="N19" s="22">
        <v>0</v>
      </c>
      <c r="O19" s="23">
        <f t="shared" si="3"/>
        <v>162967000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72303000</v>
      </c>
      <c r="G20" s="22">
        <v>9777000</v>
      </c>
      <c r="H20" s="22">
        <v>16819000</v>
      </c>
      <c r="I20" s="22">
        <v>0</v>
      </c>
      <c r="J20" s="22">
        <v>504000</v>
      </c>
      <c r="K20" s="22">
        <v>4300000</v>
      </c>
      <c r="L20" s="22">
        <v>0</v>
      </c>
      <c r="M20" s="22">
        <v>0</v>
      </c>
      <c r="N20" s="22">
        <v>0</v>
      </c>
      <c r="O20" s="23">
        <f t="shared" si="3"/>
        <v>103703000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114771000</v>
      </c>
      <c r="G21" s="22">
        <v>15345000</v>
      </c>
      <c r="H21" s="22">
        <v>44400000</v>
      </c>
      <c r="I21" s="22">
        <v>0</v>
      </c>
      <c r="J21" s="22">
        <v>726500</v>
      </c>
      <c r="K21" s="22">
        <v>11130000</v>
      </c>
      <c r="L21" s="22">
        <v>0</v>
      </c>
      <c r="M21" s="22">
        <v>0</v>
      </c>
      <c r="N21" s="22">
        <v>0</v>
      </c>
      <c r="O21" s="23">
        <f t="shared" si="3"/>
        <v>186372500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94007000</v>
      </c>
      <c r="G22" s="22">
        <v>14026000</v>
      </c>
      <c r="H22" s="22">
        <v>319470000</v>
      </c>
      <c r="I22" s="22">
        <v>0</v>
      </c>
      <c r="J22" s="22">
        <v>71266000</v>
      </c>
      <c r="K22" s="22">
        <v>430350000</v>
      </c>
      <c r="L22" s="22">
        <v>0</v>
      </c>
      <c r="M22" s="22">
        <v>0</v>
      </c>
      <c r="N22" s="22">
        <v>0</v>
      </c>
      <c r="O22" s="23">
        <f t="shared" si="3"/>
        <v>929119000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609350000</v>
      </c>
      <c r="G23" s="22">
        <v>65162000</v>
      </c>
      <c r="H23" s="22">
        <v>198708000</v>
      </c>
      <c r="I23" s="22">
        <v>0</v>
      </c>
      <c r="J23" s="22">
        <v>0</v>
      </c>
      <c r="K23" s="22">
        <v>235000000</v>
      </c>
      <c r="L23" s="22">
        <v>0</v>
      </c>
      <c r="M23" s="22">
        <v>0</v>
      </c>
      <c r="N23" s="22">
        <v>0</v>
      </c>
      <c r="O23" s="23">
        <f t="shared" si="3"/>
        <v>1108220000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14307000</v>
      </c>
      <c r="G24" s="22">
        <v>1978000</v>
      </c>
      <c r="H24" s="22">
        <v>2483000</v>
      </c>
      <c r="I24" s="22">
        <v>0</v>
      </c>
      <c r="J24" s="22">
        <v>107000</v>
      </c>
      <c r="K24" s="22">
        <v>3700000</v>
      </c>
      <c r="L24" s="22">
        <v>0</v>
      </c>
      <c r="M24" s="22">
        <v>0</v>
      </c>
      <c r="N24" s="22">
        <v>0</v>
      </c>
      <c r="O24" s="23">
        <f t="shared" si="3"/>
        <v>22575000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35876000</v>
      </c>
      <c r="G25" s="22">
        <v>4623000</v>
      </c>
      <c r="H25" s="22">
        <v>192085000</v>
      </c>
      <c r="I25" s="22">
        <v>0</v>
      </c>
      <c r="J25" s="22">
        <v>201000</v>
      </c>
      <c r="K25" s="22">
        <v>3200000</v>
      </c>
      <c r="L25" s="22">
        <v>0</v>
      </c>
      <c r="M25" s="22">
        <v>0</v>
      </c>
      <c r="N25" s="22">
        <v>0</v>
      </c>
      <c r="O25" s="23">
        <f t="shared" si="3"/>
        <v>235985000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94809000</v>
      </c>
      <c r="G26" s="22">
        <v>12021000</v>
      </c>
      <c r="H26" s="22">
        <v>578879000</v>
      </c>
      <c r="I26" s="22">
        <v>54000000000</v>
      </c>
      <c r="J26" s="22">
        <v>6956098000</v>
      </c>
      <c r="K26" s="22">
        <v>15500000</v>
      </c>
      <c r="L26" s="22">
        <v>366000000</v>
      </c>
      <c r="M26" s="22">
        <v>6375750000</v>
      </c>
      <c r="N26" s="22">
        <v>0</v>
      </c>
      <c r="O26" s="23">
        <f t="shared" si="3"/>
        <v>68399057000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4631472000</v>
      </c>
      <c r="G27" s="22">
        <v>811832000</v>
      </c>
      <c r="H27" s="22">
        <v>202430000</v>
      </c>
      <c r="I27" s="22">
        <v>0</v>
      </c>
      <c r="J27" s="22">
        <v>25399000</v>
      </c>
      <c r="K27" s="22">
        <v>72250000</v>
      </c>
      <c r="L27" s="22">
        <v>0</v>
      </c>
      <c r="M27" s="22">
        <v>0</v>
      </c>
      <c r="N27" s="22">
        <v>0</v>
      </c>
      <c r="O27" s="23">
        <f t="shared" si="3"/>
        <v>5743383000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211755000</v>
      </c>
      <c r="G28" s="22">
        <v>33392000</v>
      </c>
      <c r="H28" s="22">
        <v>89137000</v>
      </c>
      <c r="I28" s="22">
        <v>0</v>
      </c>
      <c r="J28" s="22">
        <v>109011000</v>
      </c>
      <c r="K28" s="22">
        <v>335850000</v>
      </c>
      <c r="L28" s="22">
        <v>2650000</v>
      </c>
      <c r="M28" s="22">
        <v>211619000</v>
      </c>
      <c r="N28" s="22">
        <v>0</v>
      </c>
      <c r="O28" s="23">
        <f t="shared" si="3"/>
        <v>993414000</v>
      </c>
    </row>
    <row r="29" spans="2:15" ht="16.5" customHeight="1">
      <c r="B29" s="21" t="s">
        <v>20</v>
      </c>
      <c r="C29" s="14" t="s">
        <v>1</v>
      </c>
      <c r="E29" s="3" t="s">
        <v>105</v>
      </c>
      <c r="F29" s="22">
        <v>4869024000</v>
      </c>
      <c r="G29" s="22">
        <v>743705000</v>
      </c>
      <c r="H29" s="22">
        <v>1220898000</v>
      </c>
      <c r="I29" s="22">
        <v>0</v>
      </c>
      <c r="J29" s="22">
        <v>505921000</v>
      </c>
      <c r="K29" s="22">
        <v>705200000</v>
      </c>
      <c r="L29" s="22">
        <v>583900000</v>
      </c>
      <c r="M29" s="22">
        <v>0</v>
      </c>
      <c r="N29" s="22">
        <v>0</v>
      </c>
      <c r="O29" s="23">
        <f t="shared" si="3"/>
        <v>8628648000</v>
      </c>
    </row>
    <row r="30" spans="2:15" ht="16.5" customHeight="1">
      <c r="B30" s="21" t="s">
        <v>21</v>
      </c>
      <c r="C30" s="14" t="s">
        <v>1</v>
      </c>
      <c r="E30" s="3" t="s">
        <v>106</v>
      </c>
      <c r="F30" s="22">
        <v>11039728000</v>
      </c>
      <c r="G30" s="22">
        <v>2032888000</v>
      </c>
      <c r="H30" s="22">
        <v>9259498000</v>
      </c>
      <c r="I30" s="22">
        <v>0</v>
      </c>
      <c r="J30" s="22">
        <v>296724000</v>
      </c>
      <c r="K30" s="22">
        <v>135417000</v>
      </c>
      <c r="L30" s="22">
        <v>0</v>
      </c>
      <c r="M30" s="22">
        <v>0</v>
      </c>
      <c r="N30" s="22">
        <v>0</v>
      </c>
      <c r="O30" s="23">
        <f t="shared" si="3"/>
        <v>22764255000</v>
      </c>
    </row>
    <row r="31" spans="2:15" ht="16.5" customHeight="1">
      <c r="B31" s="21" t="s">
        <v>51</v>
      </c>
      <c r="C31" s="14" t="s">
        <v>1</v>
      </c>
      <c r="E31" s="3" t="s">
        <v>107</v>
      </c>
      <c r="F31" s="22">
        <v>2214856000</v>
      </c>
      <c r="G31" s="22">
        <v>177195000</v>
      </c>
      <c r="H31" s="22">
        <v>783945000</v>
      </c>
      <c r="I31" s="22">
        <v>0</v>
      </c>
      <c r="J31" s="22">
        <v>103560000</v>
      </c>
      <c r="K31" s="22">
        <v>507900000</v>
      </c>
      <c r="L31" s="22">
        <v>111011000</v>
      </c>
      <c r="M31" s="22">
        <v>0</v>
      </c>
      <c r="N31" s="22">
        <v>0</v>
      </c>
      <c r="O31" s="23">
        <f t="shared" si="3"/>
        <v>3898467000</v>
      </c>
    </row>
    <row r="32" spans="2:15" ht="16.5" customHeight="1">
      <c r="B32" s="21" t="s">
        <v>61</v>
      </c>
      <c r="C32" s="14" t="s">
        <v>1</v>
      </c>
      <c r="E32" s="3" t="s">
        <v>108</v>
      </c>
      <c r="F32" s="22">
        <v>3850708000</v>
      </c>
      <c r="G32" s="22">
        <v>599828000</v>
      </c>
      <c r="H32" s="22">
        <v>1807035000</v>
      </c>
      <c r="I32" s="22">
        <v>0</v>
      </c>
      <c r="J32" s="22">
        <v>4959000</v>
      </c>
      <c r="K32" s="22">
        <v>227000000</v>
      </c>
      <c r="L32" s="22">
        <v>0</v>
      </c>
      <c r="M32" s="22">
        <v>0</v>
      </c>
      <c r="N32" s="22">
        <v>0</v>
      </c>
      <c r="O32" s="23">
        <f t="shared" si="3"/>
        <v>6489530000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12386867000</v>
      </c>
      <c r="G33" s="22">
        <v>2406135000</v>
      </c>
      <c r="H33" s="22">
        <v>1622522000</v>
      </c>
      <c r="I33" s="22">
        <v>0</v>
      </c>
      <c r="J33" s="22">
        <v>4195000</v>
      </c>
      <c r="K33" s="22">
        <v>1204000000</v>
      </c>
      <c r="L33" s="22">
        <v>0</v>
      </c>
      <c r="M33" s="22">
        <v>0</v>
      </c>
      <c r="N33" s="22">
        <v>0</v>
      </c>
      <c r="O33" s="23">
        <f t="shared" si="3"/>
        <v>17623719000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200829000</v>
      </c>
      <c r="G34" s="22">
        <v>35684000</v>
      </c>
      <c r="H34" s="22">
        <v>219109000</v>
      </c>
      <c r="I34" s="22">
        <v>0</v>
      </c>
      <c r="J34" s="22">
        <v>4000</v>
      </c>
      <c r="K34" s="22">
        <v>50600000</v>
      </c>
      <c r="L34" s="22">
        <v>0</v>
      </c>
      <c r="M34" s="22">
        <v>0</v>
      </c>
      <c r="N34" s="22">
        <v>0</v>
      </c>
      <c r="O34" s="23">
        <f t="shared" si="3"/>
        <v>506226000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2886000</v>
      </c>
      <c r="G35" s="22">
        <v>303000</v>
      </c>
      <c r="H35" s="22">
        <v>16962000</v>
      </c>
      <c r="I35" s="22">
        <v>0</v>
      </c>
      <c r="J35" s="22">
        <v>32000</v>
      </c>
      <c r="K35" s="22">
        <v>2000000</v>
      </c>
      <c r="L35" s="22">
        <v>0</v>
      </c>
      <c r="M35" s="22">
        <v>0</v>
      </c>
      <c r="N35" s="22">
        <v>0</v>
      </c>
      <c r="O35" s="23">
        <f t="shared" si="3"/>
        <v>22183000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19799000</v>
      </c>
      <c r="G36" s="22">
        <v>2477000</v>
      </c>
      <c r="H36" s="22">
        <v>56325000</v>
      </c>
      <c r="I36" s="22">
        <v>0</v>
      </c>
      <c r="J36" s="22">
        <v>31289000</v>
      </c>
      <c r="K36" s="22">
        <v>70000000</v>
      </c>
      <c r="L36" s="22">
        <v>0</v>
      </c>
      <c r="M36" s="22">
        <v>0</v>
      </c>
      <c r="N36" s="22">
        <v>0</v>
      </c>
      <c r="O36" s="23">
        <f t="shared" si="3"/>
        <v>179890000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716127000</v>
      </c>
      <c r="G37" s="22">
        <v>60508000</v>
      </c>
      <c r="H37" s="22">
        <v>335428000</v>
      </c>
      <c r="I37" s="22">
        <v>0</v>
      </c>
      <c r="J37" s="22">
        <v>593587000</v>
      </c>
      <c r="K37" s="22">
        <v>375000000</v>
      </c>
      <c r="L37" s="22">
        <v>0</v>
      </c>
      <c r="M37" s="22">
        <v>318000</v>
      </c>
      <c r="N37" s="22">
        <v>0</v>
      </c>
      <c r="O37" s="23">
        <f t="shared" si="3"/>
        <v>2080968000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1348686000</v>
      </c>
      <c r="G38" s="22">
        <v>214742000</v>
      </c>
      <c r="H38" s="22">
        <v>638603000</v>
      </c>
      <c r="I38" s="22">
        <v>0</v>
      </c>
      <c r="J38" s="22">
        <v>116802365500</v>
      </c>
      <c r="K38" s="22">
        <v>162000000</v>
      </c>
      <c r="L38" s="22">
        <v>4514984000</v>
      </c>
      <c r="M38" s="22">
        <v>0</v>
      </c>
      <c r="N38" s="22">
        <v>3572633000</v>
      </c>
      <c r="O38" s="23">
        <f t="shared" si="3"/>
        <v>127254013500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1674071000</v>
      </c>
      <c r="G39" s="22">
        <v>290105000</v>
      </c>
      <c r="H39" s="22">
        <v>282471000</v>
      </c>
      <c r="I39" s="22">
        <v>0</v>
      </c>
      <c r="J39" s="22">
        <v>12665000</v>
      </c>
      <c r="K39" s="22">
        <v>185580000</v>
      </c>
      <c r="L39" s="22">
        <v>0</v>
      </c>
      <c r="M39" s="22">
        <v>0</v>
      </c>
      <c r="N39" s="22">
        <v>0</v>
      </c>
      <c r="O39" s="23">
        <f t="shared" si="3"/>
        <v>2444892000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42234718000</v>
      </c>
      <c r="G40" s="22">
        <v>6603091000</v>
      </c>
      <c r="H40" s="22">
        <v>5828441000</v>
      </c>
      <c r="I40" s="22">
        <v>0</v>
      </c>
      <c r="J40" s="22">
        <v>1803918000</v>
      </c>
      <c r="K40" s="22">
        <v>5494000000</v>
      </c>
      <c r="L40" s="22">
        <v>36080000</v>
      </c>
      <c r="M40" s="22">
        <v>0</v>
      </c>
      <c r="N40" s="22">
        <v>0</v>
      </c>
      <c r="O40" s="23">
        <f t="shared" si="3"/>
        <v>62000248000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1091175000</v>
      </c>
      <c r="G41" s="22">
        <v>233954000</v>
      </c>
      <c r="H41" s="22">
        <v>210332000</v>
      </c>
      <c r="I41" s="22">
        <v>0</v>
      </c>
      <c r="J41" s="22">
        <v>59196000</v>
      </c>
      <c r="K41" s="22">
        <v>1130000000</v>
      </c>
      <c r="L41" s="22">
        <v>38000000</v>
      </c>
      <c r="M41" s="22">
        <v>0</v>
      </c>
      <c r="N41" s="22">
        <v>0</v>
      </c>
      <c r="O41" s="23">
        <f t="shared" si="3"/>
        <v>2762657000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7385201000</v>
      </c>
      <c r="G42" s="22">
        <v>1704609000</v>
      </c>
      <c r="H42" s="22">
        <v>259489000</v>
      </c>
      <c r="I42" s="22">
        <v>0</v>
      </c>
      <c r="J42" s="22">
        <v>28970000</v>
      </c>
      <c r="K42" s="22">
        <v>495000000</v>
      </c>
      <c r="L42" s="22">
        <v>0</v>
      </c>
      <c r="M42" s="22">
        <v>0</v>
      </c>
      <c r="N42" s="22">
        <v>0</v>
      </c>
      <c r="O42" s="23">
        <f t="shared" si="3"/>
        <v>9873269000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1506068000</v>
      </c>
      <c r="G43" s="22">
        <v>353391000</v>
      </c>
      <c r="H43" s="22">
        <v>5532828000</v>
      </c>
      <c r="I43" s="22">
        <v>0</v>
      </c>
      <c r="J43" s="22">
        <v>16485000</v>
      </c>
      <c r="K43" s="22">
        <v>79500000</v>
      </c>
      <c r="L43" s="22">
        <v>300000</v>
      </c>
      <c r="M43" s="22">
        <v>0</v>
      </c>
      <c r="N43" s="22">
        <v>0</v>
      </c>
      <c r="O43" s="23">
        <f t="shared" si="3"/>
        <v>7488572000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140285000</v>
      </c>
      <c r="G44" s="22">
        <v>18817000</v>
      </c>
      <c r="H44" s="22">
        <v>35196000</v>
      </c>
      <c r="I44" s="22">
        <v>0</v>
      </c>
      <c r="J44" s="22">
        <v>30366322000</v>
      </c>
      <c r="K44" s="22">
        <v>20400000</v>
      </c>
      <c r="L44" s="22">
        <v>97085000</v>
      </c>
      <c r="M44" s="22">
        <v>0</v>
      </c>
      <c r="N44" s="22">
        <v>0</v>
      </c>
      <c r="O44" s="23">
        <f t="shared" si="3"/>
        <v>30678105000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14562000</v>
      </c>
      <c r="G45" s="22">
        <v>2011000</v>
      </c>
      <c r="H45" s="22">
        <v>3592000</v>
      </c>
      <c r="I45" s="22">
        <v>0</v>
      </c>
      <c r="J45" s="22">
        <v>118000</v>
      </c>
      <c r="K45" s="22">
        <v>6050000</v>
      </c>
      <c r="L45" s="22">
        <v>0</v>
      </c>
      <c r="M45" s="22">
        <v>0</v>
      </c>
      <c r="N45" s="22">
        <v>0</v>
      </c>
      <c r="O45" s="23">
        <f t="shared" si="3"/>
        <v>26333000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71782000</v>
      </c>
      <c r="G46" s="22">
        <v>11851000</v>
      </c>
      <c r="H46" s="22">
        <v>1306788000</v>
      </c>
      <c r="I46" s="22">
        <v>0</v>
      </c>
      <c r="J46" s="22">
        <v>142191000</v>
      </c>
      <c r="K46" s="22">
        <v>47200000</v>
      </c>
      <c r="L46" s="22">
        <v>272422000</v>
      </c>
      <c r="M46" s="22">
        <v>37789000</v>
      </c>
      <c r="N46" s="22">
        <v>0</v>
      </c>
      <c r="O46" s="23">
        <f t="shared" si="3"/>
        <v>1890023000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595489000</v>
      </c>
      <c r="G47" s="22">
        <v>99590000</v>
      </c>
      <c r="H47" s="22">
        <v>312634000</v>
      </c>
      <c r="I47" s="22">
        <v>0</v>
      </c>
      <c r="J47" s="22">
        <v>670549000</v>
      </c>
      <c r="K47" s="22">
        <v>391500000</v>
      </c>
      <c r="L47" s="22">
        <v>203168000</v>
      </c>
      <c r="M47" s="22">
        <v>24606000</v>
      </c>
      <c r="N47" s="22">
        <v>0</v>
      </c>
      <c r="O47" s="23">
        <f t="shared" si="3"/>
        <v>2297536000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23914000</v>
      </c>
      <c r="G48" s="22">
        <v>2906000</v>
      </c>
      <c r="H48" s="22">
        <v>13539000</v>
      </c>
      <c r="I48" s="22">
        <v>0</v>
      </c>
      <c r="J48" s="22">
        <v>510000</v>
      </c>
      <c r="K48" s="22">
        <v>2350000</v>
      </c>
      <c r="L48" s="22">
        <v>0</v>
      </c>
      <c r="M48" s="22">
        <v>0</v>
      </c>
      <c r="N48" s="22">
        <v>0</v>
      </c>
      <c r="O48" s="23">
        <f t="shared" si="3"/>
        <v>43219000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534958000</v>
      </c>
      <c r="G49" s="22">
        <v>89539000</v>
      </c>
      <c r="H49" s="22">
        <v>1482730000</v>
      </c>
      <c r="I49" s="22">
        <v>0</v>
      </c>
      <c r="J49" s="22">
        <v>15939407000</v>
      </c>
      <c r="K49" s="22">
        <v>188000000</v>
      </c>
      <c r="L49" s="22">
        <v>15000000</v>
      </c>
      <c r="M49" s="22">
        <v>0</v>
      </c>
      <c r="N49" s="22">
        <v>0</v>
      </c>
      <c r="O49" s="23">
        <f t="shared" si="3"/>
        <v>18249634000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20926000</v>
      </c>
      <c r="G50" s="22">
        <v>2124000</v>
      </c>
      <c r="H50" s="22">
        <v>22575000</v>
      </c>
      <c r="I50" s="22">
        <v>0</v>
      </c>
      <c r="J50" s="22">
        <v>238963000</v>
      </c>
      <c r="K50" s="22">
        <v>4000000</v>
      </c>
      <c r="L50" s="22">
        <v>2650000</v>
      </c>
      <c r="M50" s="22">
        <v>0</v>
      </c>
      <c r="N50" s="22">
        <v>0</v>
      </c>
      <c r="O50" s="23">
        <f t="shared" si="3"/>
        <v>291238000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136547000</v>
      </c>
      <c r="G51" s="22">
        <v>22007000</v>
      </c>
      <c r="H51" s="22">
        <v>35965000</v>
      </c>
      <c r="I51" s="22">
        <v>0</v>
      </c>
      <c r="J51" s="22">
        <v>1279967000</v>
      </c>
      <c r="K51" s="22">
        <v>37560000</v>
      </c>
      <c r="L51" s="22">
        <v>1305681000</v>
      </c>
      <c r="M51" s="22">
        <v>207866000</v>
      </c>
      <c r="N51" s="22">
        <v>0</v>
      </c>
      <c r="O51" s="23">
        <f t="shared" si="3"/>
        <v>3025593000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601346000</v>
      </c>
      <c r="G52" s="22">
        <v>100562000</v>
      </c>
      <c r="H52" s="22">
        <v>71118000</v>
      </c>
      <c r="I52" s="22">
        <v>0</v>
      </c>
      <c r="J52" s="22">
        <v>199522000</v>
      </c>
      <c r="K52" s="22">
        <v>218100000</v>
      </c>
      <c r="L52" s="22">
        <v>142537000</v>
      </c>
      <c r="M52" s="22">
        <v>25731000</v>
      </c>
      <c r="N52" s="22">
        <v>0</v>
      </c>
      <c r="O52" s="23">
        <f t="shared" si="3"/>
        <v>1358916000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486437000</v>
      </c>
      <c r="G53" s="22">
        <v>109819000</v>
      </c>
      <c r="H53" s="22">
        <v>20390000</v>
      </c>
      <c r="I53" s="22">
        <v>0</v>
      </c>
      <c r="J53" s="22">
        <v>4800000</v>
      </c>
      <c r="K53" s="22">
        <v>154420000</v>
      </c>
      <c r="L53" s="22">
        <v>0</v>
      </c>
      <c r="M53" s="22">
        <v>0</v>
      </c>
      <c r="N53" s="22">
        <v>0</v>
      </c>
      <c r="O53" s="23">
        <f t="shared" si="3"/>
        <v>775866000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179027000</v>
      </c>
      <c r="G54" s="22">
        <v>19618000</v>
      </c>
      <c r="H54" s="22">
        <v>71463000</v>
      </c>
      <c r="I54" s="22">
        <v>0</v>
      </c>
      <c r="J54" s="22">
        <v>1185044000</v>
      </c>
      <c r="K54" s="22">
        <v>16520000</v>
      </c>
      <c r="L54" s="22">
        <v>0</v>
      </c>
      <c r="M54" s="22">
        <v>10000000</v>
      </c>
      <c r="N54" s="22">
        <v>0</v>
      </c>
      <c r="O54" s="23">
        <f t="shared" si="3"/>
        <v>1481672000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25841000</v>
      </c>
      <c r="G55" s="22">
        <v>3329000</v>
      </c>
      <c r="H55" s="22">
        <v>66594000</v>
      </c>
      <c r="I55" s="22">
        <v>0</v>
      </c>
      <c r="J55" s="22">
        <v>5828756000</v>
      </c>
      <c r="K55" s="22">
        <v>10000000</v>
      </c>
      <c r="L55" s="22">
        <v>1268260000</v>
      </c>
      <c r="M55" s="22">
        <v>0</v>
      </c>
      <c r="N55" s="22">
        <v>0</v>
      </c>
      <c r="O55" s="23">
        <f t="shared" si="3"/>
        <v>7202780000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2567682000</v>
      </c>
      <c r="G56" s="22">
        <v>453092000</v>
      </c>
      <c r="H56" s="22">
        <v>351795000</v>
      </c>
      <c r="I56" s="22">
        <v>0</v>
      </c>
      <c r="J56" s="22">
        <v>10325299000</v>
      </c>
      <c r="K56" s="22">
        <v>830630000</v>
      </c>
      <c r="L56" s="22">
        <v>148820000</v>
      </c>
      <c r="M56" s="22">
        <v>21200000</v>
      </c>
      <c r="N56" s="22">
        <v>0</v>
      </c>
      <c r="O56" s="23">
        <f t="shared" si="3"/>
        <v>14698518000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405428000</v>
      </c>
      <c r="G57" s="22">
        <v>85078000</v>
      </c>
      <c r="H57" s="22">
        <v>105047000</v>
      </c>
      <c r="I57" s="22">
        <v>0</v>
      </c>
      <c r="J57" s="22">
        <v>6544000</v>
      </c>
      <c r="K57" s="22">
        <v>162350000</v>
      </c>
      <c r="L57" s="22">
        <v>0</v>
      </c>
      <c r="M57" s="22">
        <v>0</v>
      </c>
      <c r="N57" s="22">
        <v>0</v>
      </c>
      <c r="O57" s="23">
        <f t="shared" si="3"/>
        <v>764447000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50697000</v>
      </c>
      <c r="G58" s="22">
        <v>6135000</v>
      </c>
      <c r="H58" s="22">
        <v>19094000</v>
      </c>
      <c r="I58" s="22">
        <v>0</v>
      </c>
      <c r="J58" s="22">
        <v>39456000</v>
      </c>
      <c r="K58" s="22">
        <v>1043825000</v>
      </c>
      <c r="L58" s="22">
        <v>1023113000</v>
      </c>
      <c r="M58" s="22">
        <v>0</v>
      </c>
      <c r="N58" s="22">
        <v>0</v>
      </c>
      <c r="O58" s="23">
        <f t="shared" si="3"/>
        <v>2182320000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154363000</v>
      </c>
      <c r="G59" s="22">
        <v>22965000</v>
      </c>
      <c r="H59" s="22">
        <v>34419000</v>
      </c>
      <c r="I59" s="22">
        <v>0</v>
      </c>
      <c r="J59" s="22">
        <v>3399000</v>
      </c>
      <c r="K59" s="22">
        <v>70000000</v>
      </c>
      <c r="L59" s="22">
        <v>0</v>
      </c>
      <c r="M59" s="22">
        <v>0</v>
      </c>
      <c r="N59" s="22">
        <v>0</v>
      </c>
      <c r="O59" s="23">
        <f t="shared" si="3"/>
        <v>285146000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249820000</v>
      </c>
      <c r="G60" s="22">
        <v>45586000</v>
      </c>
      <c r="H60" s="22">
        <v>42819000</v>
      </c>
      <c r="I60" s="22">
        <v>0</v>
      </c>
      <c r="J60" s="22">
        <v>2157660000</v>
      </c>
      <c r="K60" s="22">
        <v>160200000</v>
      </c>
      <c r="L60" s="22">
        <v>9055980000</v>
      </c>
      <c r="M60" s="22">
        <v>0</v>
      </c>
      <c r="N60" s="22">
        <v>0</v>
      </c>
      <c r="O60" s="23">
        <f t="shared" si="3"/>
        <v>11712065000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116522000</v>
      </c>
      <c r="G61" s="22">
        <v>21522000</v>
      </c>
      <c r="H61" s="22">
        <v>21527000</v>
      </c>
      <c r="I61" s="22">
        <v>0</v>
      </c>
      <c r="J61" s="22">
        <v>53852000</v>
      </c>
      <c r="K61" s="22">
        <v>25000000</v>
      </c>
      <c r="L61" s="22">
        <v>0</v>
      </c>
      <c r="M61" s="22">
        <v>0</v>
      </c>
      <c r="N61" s="22">
        <v>0</v>
      </c>
      <c r="O61" s="23">
        <f t="shared" si="3"/>
        <v>238423000</v>
      </c>
    </row>
    <row r="62" spans="2:15" ht="16.5" customHeight="1">
      <c r="B62" s="21" t="s">
        <v>91</v>
      </c>
      <c r="C62" s="14" t="s">
        <v>1</v>
      </c>
      <c r="E62" s="3" t="s">
        <v>138</v>
      </c>
      <c r="F62" s="22">
        <v>131279000</v>
      </c>
      <c r="G62" s="22">
        <v>26606000</v>
      </c>
      <c r="H62" s="22">
        <v>40013000</v>
      </c>
      <c r="I62" s="22">
        <v>0</v>
      </c>
      <c r="J62" s="22">
        <v>2558771000</v>
      </c>
      <c r="K62" s="22">
        <v>4989900000</v>
      </c>
      <c r="L62" s="22">
        <v>6108945000</v>
      </c>
      <c r="M62" s="22">
        <v>0</v>
      </c>
      <c r="N62" s="22">
        <v>0</v>
      </c>
      <c r="O62" s="23">
        <f t="shared" si="3"/>
        <v>13855514000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>
      <c r="A65" s="27" t="s">
        <v>1</v>
      </c>
      <c r="B65" s="31" t="s">
        <v>38</v>
      </c>
      <c r="E65" s="4" t="s">
        <v>39</v>
      </c>
      <c r="F65" s="32">
        <v>103582115000</v>
      </c>
      <c r="G65" s="32">
        <v>17655315000</v>
      </c>
      <c r="H65" s="32">
        <v>34085369000</v>
      </c>
      <c r="I65" s="32">
        <v>54000000000</v>
      </c>
      <c r="J65" s="32">
        <v>198530426000</v>
      </c>
      <c r="K65" s="32">
        <v>20525176000</v>
      </c>
      <c r="L65" s="32">
        <v>25297486000</v>
      </c>
      <c r="M65" s="32">
        <v>6914879000</v>
      </c>
      <c r="N65" s="32">
        <v>3572633000</v>
      </c>
      <c r="O65" s="20">
        <f>SUM($F$65:$N$65)</f>
        <v>464163399000</v>
      </c>
    </row>
    <row r="66" spans="1:15" ht="22.5" customHeight="1">
      <c r="A66" s="27" t="s">
        <v>1</v>
      </c>
      <c r="B66" s="31" t="s">
        <v>40</v>
      </c>
      <c r="E66" s="4" t="s">
        <v>41</v>
      </c>
      <c r="F66" s="32">
        <v>15102253000</v>
      </c>
      <c r="G66" s="32">
        <v>2618517000</v>
      </c>
      <c r="H66" s="32">
        <v>6542616000</v>
      </c>
      <c r="I66" s="32">
        <v>0</v>
      </c>
      <c r="J66" s="32">
        <v>3889995000</v>
      </c>
      <c r="K66" s="32">
        <v>19928876000</v>
      </c>
      <c r="L66" s="32">
        <v>1357606000</v>
      </c>
      <c r="M66" s="32">
        <v>3629725000</v>
      </c>
      <c r="N66" s="32">
        <v>0</v>
      </c>
      <c r="O66" s="20">
        <f>SUM($F$66:$N$66)</f>
        <v>53069588000</v>
      </c>
    </row>
    <row r="67" spans="1:15" ht="22.5" customHeight="1">
      <c r="A67" s="27" t="s">
        <v>1</v>
      </c>
      <c r="B67" s="31" t="s">
        <v>42</v>
      </c>
      <c r="E67" s="4" t="s">
        <v>43</v>
      </c>
      <c r="F67" s="32">
        <v>485756000</v>
      </c>
      <c r="G67" s="32">
        <v>51044000</v>
      </c>
      <c r="H67" s="32">
        <v>524696000</v>
      </c>
      <c r="I67" s="32">
        <v>0</v>
      </c>
      <c r="J67" s="32">
        <v>1650089000</v>
      </c>
      <c r="K67" s="32">
        <v>501107000</v>
      </c>
      <c r="L67" s="32">
        <v>0</v>
      </c>
      <c r="M67" s="32">
        <v>0</v>
      </c>
      <c r="N67" s="32">
        <v>0</v>
      </c>
      <c r="O67" s="20">
        <f>SUM($F$67:$N$67)</f>
        <v>3212692000</v>
      </c>
    </row>
    <row r="68" spans="1:15" ht="22.5" customHeigh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119170124000</v>
      </c>
      <c r="G68" s="32">
        <f t="shared" si="4"/>
        <v>20324876000</v>
      </c>
      <c r="H68" s="32">
        <f t="shared" si="4"/>
        <v>41152681000</v>
      </c>
      <c r="I68" s="32">
        <f t="shared" si="4"/>
        <v>54000000000</v>
      </c>
      <c r="J68" s="32">
        <f t="shared" si="4"/>
        <v>204070510000</v>
      </c>
      <c r="K68" s="32">
        <f t="shared" si="4"/>
        <v>40955159000</v>
      </c>
      <c r="L68" s="32">
        <f t="shared" si="4"/>
        <v>26655092000</v>
      </c>
      <c r="M68" s="32">
        <f t="shared" si="4"/>
        <v>10544604000</v>
      </c>
      <c r="N68" s="32">
        <f t="shared" si="4"/>
        <v>3572633000</v>
      </c>
      <c r="O68" s="20">
        <f>SUM($F$68:$N$68)</f>
        <v>520445679000</v>
      </c>
    </row>
    <row r="69" spans="1:15" ht="22.5" customHeigh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26057242000</v>
      </c>
      <c r="K69" s="32">
        <v>0</v>
      </c>
      <c r="L69" s="32">
        <v>19857203000</v>
      </c>
      <c r="M69" s="32">
        <v>0</v>
      </c>
      <c r="N69" s="32">
        <v>0</v>
      </c>
      <c r="O69" s="20">
        <f>SUM($F$69:$N$69)</f>
        <v>45914445000</v>
      </c>
    </row>
    <row r="70" spans="1:15" ht="22.5" customHeigh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1588488000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1588488000</v>
      </c>
    </row>
    <row r="71" spans="1:15" ht="31.5" customHeigh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119170124000</v>
      </c>
      <c r="G71" s="32">
        <f t="shared" si="5"/>
        <v>20324876000</v>
      </c>
      <c r="H71" s="32">
        <f t="shared" si="5"/>
        <v>41152681000</v>
      </c>
      <c r="I71" s="32">
        <f t="shared" si="5"/>
        <v>54000000000</v>
      </c>
      <c r="J71" s="32">
        <f t="shared" si="5"/>
        <v>176424780000</v>
      </c>
      <c r="K71" s="32">
        <f t="shared" si="5"/>
        <v>40955159000</v>
      </c>
      <c r="L71" s="32">
        <f t="shared" si="5"/>
        <v>6797889000</v>
      </c>
      <c r="M71" s="32">
        <f t="shared" si="5"/>
        <v>10544604000</v>
      </c>
      <c r="N71" s="32">
        <f t="shared" si="5"/>
        <v>3572633000</v>
      </c>
      <c r="O71" s="32">
        <f>SUM($F$71:$N$71)</f>
        <v>472942746000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E13:E14"/>
    <mergeCell ref="F13:F14"/>
    <mergeCell ref="G13:G14"/>
    <mergeCell ref="L13:L14"/>
    <mergeCell ref="H13:H14"/>
    <mergeCell ref="I13:I14"/>
    <mergeCell ref="J13:J14"/>
    <mergeCell ref="K13:K14"/>
    <mergeCell ref="E9:O9"/>
    <mergeCell ref="E10:O10"/>
    <mergeCell ref="E11:O11"/>
    <mergeCell ref="M13:M14"/>
    <mergeCell ref="N13:N14"/>
    <mergeCell ref="O13:O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E9">
      <selection activeCell="G27" sqref="G27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75390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125" style="12" customWidth="1"/>
    <col min="12" max="12" width="19.00390625" style="12" customWidth="1"/>
    <col min="13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139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69</v>
      </c>
      <c r="C2" s="8" t="s">
        <v>52</v>
      </c>
      <c r="D2" s="9" t="s">
        <v>7</v>
      </c>
      <c r="E2" s="13" t="str">
        <f aca="true" t="shared" si="0" ref="E2:N2">ButceYil</f>
        <v>2015</v>
      </c>
      <c r="F2" s="13" t="str">
        <f t="shared" si="0"/>
        <v>2015</v>
      </c>
      <c r="G2" s="13" t="str">
        <f t="shared" si="0"/>
        <v>2015</v>
      </c>
      <c r="H2" s="13" t="str">
        <f t="shared" si="0"/>
        <v>2015</v>
      </c>
      <c r="I2" s="13" t="str">
        <f t="shared" si="0"/>
        <v>2015</v>
      </c>
      <c r="J2" s="13" t="str">
        <f t="shared" si="0"/>
        <v>2015</v>
      </c>
      <c r="K2" s="13" t="str">
        <f t="shared" si="0"/>
        <v>2015</v>
      </c>
      <c r="L2" s="13" t="str">
        <f t="shared" si="0"/>
        <v>2015</v>
      </c>
      <c r="M2" s="13" t="str">
        <f t="shared" si="0"/>
        <v>2015</v>
      </c>
      <c r="N2" s="13" t="str">
        <f t="shared" si="0"/>
        <v>2015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2015</v>
      </c>
      <c r="G3" s="13" t="str">
        <f t="shared" si="1"/>
        <v>2015</v>
      </c>
      <c r="H3" s="13" t="str">
        <f t="shared" si="1"/>
        <v>2015</v>
      </c>
      <c r="I3" s="13" t="str">
        <f t="shared" si="1"/>
        <v>2015</v>
      </c>
      <c r="J3" s="13" t="str">
        <f t="shared" si="1"/>
        <v>2015</v>
      </c>
      <c r="K3" s="13" t="str">
        <f t="shared" si="1"/>
        <v>2015</v>
      </c>
      <c r="L3" s="13" t="str">
        <f t="shared" si="1"/>
        <v>2015</v>
      </c>
      <c r="M3" s="13" t="str">
        <f t="shared" si="1"/>
        <v>2015</v>
      </c>
      <c r="N3" s="13" t="str">
        <f t="shared" si="1"/>
        <v>2015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13</v>
      </c>
      <c r="G4" s="13" t="str">
        <f t="shared" si="2"/>
        <v>13</v>
      </c>
      <c r="H4" s="13" t="str">
        <f t="shared" si="2"/>
        <v>13</v>
      </c>
      <c r="I4" s="13" t="str">
        <f t="shared" si="2"/>
        <v>13</v>
      </c>
      <c r="J4" s="13" t="str">
        <f t="shared" si="2"/>
        <v>13</v>
      </c>
      <c r="K4" s="13" t="str">
        <f t="shared" si="2"/>
        <v>13</v>
      </c>
      <c r="L4" s="13" t="str">
        <f t="shared" si="2"/>
        <v>13</v>
      </c>
      <c r="M4" s="13" t="str">
        <f t="shared" si="2"/>
        <v>13</v>
      </c>
      <c r="N4" s="13" t="str">
        <f t="shared" si="2"/>
        <v>13</v>
      </c>
      <c r="O4" s="12" t="s">
        <v>1</v>
      </c>
    </row>
    <row r="5" spans="1:15" ht="15" hidden="1">
      <c r="A5" s="1" t="s">
        <v>11</v>
      </c>
      <c r="B5" s="15" t="s">
        <v>140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7" t="s">
        <v>142</v>
      </c>
      <c r="F9" s="37" t="s">
        <v>1</v>
      </c>
      <c r="G9" s="37" t="s">
        <v>1</v>
      </c>
      <c r="H9" s="37" t="s">
        <v>1</v>
      </c>
      <c r="I9" s="37" t="s">
        <v>1</v>
      </c>
      <c r="J9" s="37" t="s">
        <v>1</v>
      </c>
      <c r="K9" s="37" t="s">
        <v>1</v>
      </c>
      <c r="L9" s="37" t="s">
        <v>1</v>
      </c>
      <c r="M9" s="37" t="s">
        <v>1</v>
      </c>
      <c r="N9" s="37" t="s">
        <v>1</v>
      </c>
      <c r="O9" s="37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7" t="s">
        <v>143</v>
      </c>
      <c r="F10" s="37" t="s">
        <v>1</v>
      </c>
      <c r="G10" s="37" t="s">
        <v>1</v>
      </c>
      <c r="H10" s="37" t="s">
        <v>1</v>
      </c>
      <c r="I10" s="37" t="s">
        <v>1</v>
      </c>
      <c r="J10" s="37" t="s">
        <v>1</v>
      </c>
      <c r="K10" s="37" t="s">
        <v>1</v>
      </c>
      <c r="L10" s="37" t="s">
        <v>1</v>
      </c>
      <c r="M10" s="37" t="s">
        <v>1</v>
      </c>
      <c r="N10" s="37" t="s">
        <v>1</v>
      </c>
      <c r="O10" s="37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8" t="s">
        <v>24</v>
      </c>
      <c r="F11" s="38" t="s">
        <v>1</v>
      </c>
      <c r="G11" s="38" t="s">
        <v>1</v>
      </c>
      <c r="H11" s="38" t="s">
        <v>1</v>
      </c>
      <c r="I11" s="38" t="s">
        <v>1</v>
      </c>
      <c r="J11" s="38" t="s">
        <v>1</v>
      </c>
      <c r="K11" s="38" t="s">
        <v>1</v>
      </c>
      <c r="L11" s="38" t="s">
        <v>1</v>
      </c>
      <c r="M11" s="38" t="s">
        <v>1</v>
      </c>
      <c r="N11" s="38" t="s">
        <v>1</v>
      </c>
      <c r="O11" s="38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5" t="s">
        <v>26</v>
      </c>
      <c r="G13" s="35" t="s">
        <v>27</v>
      </c>
      <c r="H13" s="35" t="s">
        <v>28</v>
      </c>
      <c r="I13" s="35" t="s">
        <v>29</v>
      </c>
      <c r="J13" s="35" t="s">
        <v>30</v>
      </c>
      <c r="K13" s="35" t="s">
        <v>31</v>
      </c>
      <c r="L13" s="35" t="s">
        <v>32</v>
      </c>
      <c r="M13" s="35" t="s">
        <v>33</v>
      </c>
      <c r="N13" s="35" t="s">
        <v>34</v>
      </c>
      <c r="O13" s="35" t="s">
        <v>35</v>
      </c>
    </row>
    <row r="14" spans="4:15" ht="27.75" customHeight="1" thickBot="1">
      <c r="D14" s="9" t="s">
        <v>1</v>
      </c>
      <c r="E14" s="40" t="s">
        <v>1</v>
      </c>
      <c r="F14" s="36" t="s">
        <v>1</v>
      </c>
      <c r="G14" s="36" t="s">
        <v>1</v>
      </c>
      <c r="H14" s="36" t="s">
        <v>1</v>
      </c>
      <c r="I14" s="36" t="s">
        <v>1</v>
      </c>
      <c r="J14" s="36" t="s">
        <v>1</v>
      </c>
      <c r="K14" s="36" t="s">
        <v>1</v>
      </c>
      <c r="L14" s="36" t="s">
        <v>1</v>
      </c>
      <c r="M14" s="36" t="s">
        <v>1</v>
      </c>
      <c r="N14" s="36" t="s">
        <v>1</v>
      </c>
      <c r="O14" s="36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86016000</v>
      </c>
      <c r="G16" s="22">
        <v>7640000</v>
      </c>
      <c r="H16" s="22">
        <v>163921000</v>
      </c>
      <c r="I16" s="22">
        <v>0</v>
      </c>
      <c r="J16" s="22">
        <v>7950000</v>
      </c>
      <c r="K16" s="22">
        <v>168567000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434094000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475102000</v>
      </c>
      <c r="G17" s="22">
        <v>64152000</v>
      </c>
      <c r="H17" s="22">
        <v>136914000</v>
      </c>
      <c r="I17" s="22">
        <v>0</v>
      </c>
      <c r="J17" s="22">
        <v>98376000</v>
      </c>
      <c r="K17" s="22">
        <v>53725000</v>
      </c>
      <c r="L17" s="22">
        <v>1050000</v>
      </c>
      <c r="M17" s="22">
        <v>0</v>
      </c>
      <c r="N17" s="22">
        <v>0</v>
      </c>
      <c r="O17" s="23">
        <f t="shared" si="3"/>
        <v>829319000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20169000</v>
      </c>
      <c r="G18" s="22">
        <v>2465000</v>
      </c>
      <c r="H18" s="22">
        <v>17964000</v>
      </c>
      <c r="I18" s="22">
        <v>0</v>
      </c>
      <c r="J18" s="22">
        <v>126000</v>
      </c>
      <c r="K18" s="22">
        <v>4977000</v>
      </c>
      <c r="L18" s="22">
        <v>0</v>
      </c>
      <c r="M18" s="22">
        <v>0</v>
      </c>
      <c r="N18" s="22">
        <v>0</v>
      </c>
      <c r="O18" s="23">
        <f t="shared" si="3"/>
        <v>45701000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106905000</v>
      </c>
      <c r="G19" s="22">
        <v>15506000</v>
      </c>
      <c r="H19" s="22">
        <v>31673000</v>
      </c>
      <c r="I19" s="22">
        <v>0</v>
      </c>
      <c r="J19" s="22">
        <v>1536000</v>
      </c>
      <c r="K19" s="22">
        <v>20516000</v>
      </c>
      <c r="L19" s="22">
        <v>0</v>
      </c>
      <c r="M19" s="22">
        <v>0</v>
      </c>
      <c r="N19" s="22">
        <v>0</v>
      </c>
      <c r="O19" s="23">
        <f t="shared" si="3"/>
        <v>176136000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78410000</v>
      </c>
      <c r="G20" s="22">
        <v>10603000</v>
      </c>
      <c r="H20" s="22">
        <v>17711000</v>
      </c>
      <c r="I20" s="22">
        <v>0</v>
      </c>
      <c r="J20" s="22">
        <v>530000</v>
      </c>
      <c r="K20" s="22">
        <v>4756000</v>
      </c>
      <c r="L20" s="22">
        <v>0</v>
      </c>
      <c r="M20" s="22">
        <v>0</v>
      </c>
      <c r="N20" s="22">
        <v>0</v>
      </c>
      <c r="O20" s="23">
        <f t="shared" si="3"/>
        <v>112010000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126454700</v>
      </c>
      <c r="G21" s="22">
        <v>16844000</v>
      </c>
      <c r="H21" s="22">
        <v>48020000</v>
      </c>
      <c r="I21" s="22">
        <v>0</v>
      </c>
      <c r="J21" s="22">
        <v>761500</v>
      </c>
      <c r="K21" s="22">
        <v>4300000</v>
      </c>
      <c r="L21" s="22">
        <v>0</v>
      </c>
      <c r="M21" s="22">
        <v>0</v>
      </c>
      <c r="N21" s="22">
        <v>0</v>
      </c>
      <c r="O21" s="23">
        <f t="shared" si="3"/>
        <v>196380200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101944000</v>
      </c>
      <c r="G22" s="22">
        <v>15211000</v>
      </c>
      <c r="H22" s="22">
        <v>336402000</v>
      </c>
      <c r="I22" s="22">
        <v>0</v>
      </c>
      <c r="J22" s="22">
        <v>75042000</v>
      </c>
      <c r="K22" s="22">
        <v>447743000</v>
      </c>
      <c r="L22" s="22">
        <v>0</v>
      </c>
      <c r="M22" s="22">
        <v>0</v>
      </c>
      <c r="N22" s="22">
        <v>0</v>
      </c>
      <c r="O22" s="23">
        <f t="shared" si="3"/>
        <v>976342000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660753000</v>
      </c>
      <c r="G23" s="22">
        <v>70659000</v>
      </c>
      <c r="H23" s="22">
        <v>209240000</v>
      </c>
      <c r="I23" s="22">
        <v>0</v>
      </c>
      <c r="J23" s="22">
        <v>0</v>
      </c>
      <c r="K23" s="22">
        <v>259910000</v>
      </c>
      <c r="L23" s="22">
        <v>0</v>
      </c>
      <c r="M23" s="22">
        <v>0</v>
      </c>
      <c r="N23" s="22">
        <v>0</v>
      </c>
      <c r="O23" s="23">
        <f t="shared" si="3"/>
        <v>1200562000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15519000</v>
      </c>
      <c r="G24" s="22">
        <v>2145000</v>
      </c>
      <c r="H24" s="22">
        <v>2615000</v>
      </c>
      <c r="I24" s="22">
        <v>0</v>
      </c>
      <c r="J24" s="22">
        <v>113000</v>
      </c>
      <c r="K24" s="22">
        <v>4092000</v>
      </c>
      <c r="L24" s="22">
        <v>0</v>
      </c>
      <c r="M24" s="22">
        <v>0</v>
      </c>
      <c r="N24" s="22">
        <v>0</v>
      </c>
      <c r="O24" s="23">
        <f t="shared" si="3"/>
        <v>24484000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38909000</v>
      </c>
      <c r="G25" s="22">
        <v>5014000</v>
      </c>
      <c r="H25" s="22">
        <v>202267000</v>
      </c>
      <c r="I25" s="22">
        <v>0</v>
      </c>
      <c r="J25" s="22">
        <v>212000</v>
      </c>
      <c r="K25" s="22">
        <v>3538000</v>
      </c>
      <c r="L25" s="22">
        <v>0</v>
      </c>
      <c r="M25" s="22">
        <v>0</v>
      </c>
      <c r="N25" s="22">
        <v>0</v>
      </c>
      <c r="O25" s="23">
        <f t="shared" si="3"/>
        <v>249940000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102812000</v>
      </c>
      <c r="G26" s="22">
        <v>13036000</v>
      </c>
      <c r="H26" s="22">
        <v>635711000</v>
      </c>
      <c r="I26" s="22">
        <v>54000000000</v>
      </c>
      <c r="J26" s="22">
        <v>7562592000</v>
      </c>
      <c r="K26" s="22">
        <v>16944000</v>
      </c>
      <c r="L26" s="22">
        <v>385399000</v>
      </c>
      <c r="M26" s="22">
        <v>4998550000</v>
      </c>
      <c r="N26" s="22">
        <v>0</v>
      </c>
      <c r="O26" s="23">
        <f t="shared" si="3"/>
        <v>67715044000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5022176000</v>
      </c>
      <c r="G27" s="22">
        <v>880317000</v>
      </c>
      <c r="H27" s="22">
        <v>213165000</v>
      </c>
      <c r="I27" s="22">
        <v>0</v>
      </c>
      <c r="J27" s="22">
        <v>26739000</v>
      </c>
      <c r="K27" s="22">
        <v>80666000</v>
      </c>
      <c r="L27" s="22">
        <v>0</v>
      </c>
      <c r="M27" s="22">
        <v>0</v>
      </c>
      <c r="N27" s="22">
        <v>0</v>
      </c>
      <c r="O27" s="23">
        <f t="shared" si="3"/>
        <v>6223063000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229621000</v>
      </c>
      <c r="G28" s="22">
        <v>36209000</v>
      </c>
      <c r="H28" s="22">
        <v>93862000</v>
      </c>
      <c r="I28" s="22">
        <v>0</v>
      </c>
      <c r="J28" s="22">
        <v>114668000</v>
      </c>
      <c r="K28" s="22">
        <v>371450000</v>
      </c>
      <c r="L28" s="22">
        <v>2931000</v>
      </c>
      <c r="M28" s="22">
        <v>222834000</v>
      </c>
      <c r="N28" s="22">
        <v>0</v>
      </c>
      <c r="O28" s="23">
        <f t="shared" si="3"/>
        <v>1071575000</v>
      </c>
    </row>
    <row r="29" spans="2:15" ht="16.5" customHeight="1">
      <c r="B29" s="21" t="s">
        <v>20</v>
      </c>
      <c r="C29" s="14" t="s">
        <v>1</v>
      </c>
      <c r="E29" s="3" t="s">
        <v>105</v>
      </c>
      <c r="F29" s="22">
        <v>5279771000</v>
      </c>
      <c r="G29" s="22">
        <v>806444000</v>
      </c>
      <c r="H29" s="22">
        <v>1286490000</v>
      </c>
      <c r="I29" s="22">
        <v>0</v>
      </c>
      <c r="J29" s="22">
        <v>282339000</v>
      </c>
      <c r="K29" s="22">
        <v>779951000</v>
      </c>
      <c r="L29" s="22">
        <v>644313000</v>
      </c>
      <c r="M29" s="22">
        <v>0</v>
      </c>
      <c r="N29" s="22">
        <v>0</v>
      </c>
      <c r="O29" s="23">
        <f t="shared" si="3"/>
        <v>9079308000</v>
      </c>
    </row>
    <row r="30" spans="2:15" ht="16.5" customHeight="1">
      <c r="B30" s="21" t="s">
        <v>21</v>
      </c>
      <c r="C30" s="14" t="s">
        <v>1</v>
      </c>
      <c r="E30" s="3" t="s">
        <v>106</v>
      </c>
      <c r="F30" s="22">
        <v>11971010000</v>
      </c>
      <c r="G30" s="22">
        <v>2204378000</v>
      </c>
      <c r="H30" s="22">
        <v>9755667400</v>
      </c>
      <c r="I30" s="22">
        <v>0</v>
      </c>
      <c r="J30" s="22">
        <v>308123000</v>
      </c>
      <c r="K30" s="22">
        <v>143780000</v>
      </c>
      <c r="L30" s="22">
        <v>0</v>
      </c>
      <c r="M30" s="22">
        <v>0</v>
      </c>
      <c r="N30" s="22">
        <v>0</v>
      </c>
      <c r="O30" s="23">
        <f t="shared" si="3"/>
        <v>24382958400</v>
      </c>
    </row>
    <row r="31" spans="2:15" ht="16.5" customHeight="1">
      <c r="B31" s="21" t="s">
        <v>51</v>
      </c>
      <c r="C31" s="14" t="s">
        <v>1</v>
      </c>
      <c r="E31" s="3" t="s">
        <v>107</v>
      </c>
      <c r="F31" s="22">
        <v>2401708000</v>
      </c>
      <c r="G31" s="22">
        <v>192145000</v>
      </c>
      <c r="H31" s="22">
        <v>825495000</v>
      </c>
      <c r="I31" s="22">
        <v>0</v>
      </c>
      <c r="J31" s="22">
        <v>109043000</v>
      </c>
      <c r="K31" s="22">
        <v>561732000</v>
      </c>
      <c r="L31" s="22">
        <v>95834000</v>
      </c>
      <c r="M31" s="22">
        <v>0</v>
      </c>
      <c r="N31" s="22">
        <v>0</v>
      </c>
      <c r="O31" s="23">
        <f t="shared" si="3"/>
        <v>4185957000</v>
      </c>
    </row>
    <row r="32" spans="2:15" ht="16.5" customHeight="1">
      <c r="B32" s="21" t="s">
        <v>61</v>
      </c>
      <c r="C32" s="14" t="s">
        <v>1</v>
      </c>
      <c r="E32" s="3" t="s">
        <v>108</v>
      </c>
      <c r="F32" s="22">
        <v>4175550000</v>
      </c>
      <c r="G32" s="22">
        <v>650430000</v>
      </c>
      <c r="H32" s="22">
        <v>1903568000</v>
      </c>
      <c r="I32" s="22">
        <v>0</v>
      </c>
      <c r="J32" s="22">
        <v>5166000</v>
      </c>
      <c r="K32" s="22">
        <v>251062000</v>
      </c>
      <c r="L32" s="22">
        <v>0</v>
      </c>
      <c r="M32" s="22">
        <v>0</v>
      </c>
      <c r="N32" s="22">
        <v>0</v>
      </c>
      <c r="O32" s="23">
        <f t="shared" si="3"/>
        <v>6985776000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13431788000</v>
      </c>
      <c r="G33" s="22">
        <v>2609111000</v>
      </c>
      <c r="H33" s="22">
        <v>1708665000</v>
      </c>
      <c r="I33" s="22">
        <v>0</v>
      </c>
      <c r="J33" s="22">
        <v>4354000</v>
      </c>
      <c r="K33" s="22">
        <v>1284607000</v>
      </c>
      <c r="L33" s="22">
        <v>0</v>
      </c>
      <c r="M33" s="22">
        <v>0</v>
      </c>
      <c r="N33" s="22">
        <v>0</v>
      </c>
      <c r="O33" s="23">
        <f t="shared" si="3"/>
        <v>19038525000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217777000</v>
      </c>
      <c r="G34" s="22">
        <v>38696000</v>
      </c>
      <c r="H34" s="22">
        <v>230728000</v>
      </c>
      <c r="I34" s="22">
        <v>0</v>
      </c>
      <c r="J34" s="22">
        <v>4000</v>
      </c>
      <c r="K34" s="22">
        <v>55964000</v>
      </c>
      <c r="L34" s="22">
        <v>0</v>
      </c>
      <c r="M34" s="22">
        <v>0</v>
      </c>
      <c r="N34" s="22">
        <v>0</v>
      </c>
      <c r="O34" s="23">
        <f t="shared" si="3"/>
        <v>543169000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3136000</v>
      </c>
      <c r="G35" s="22">
        <v>330000</v>
      </c>
      <c r="H35" s="22">
        <v>17861000</v>
      </c>
      <c r="I35" s="22">
        <v>0</v>
      </c>
      <c r="J35" s="22">
        <v>34000</v>
      </c>
      <c r="K35" s="22">
        <v>2212000</v>
      </c>
      <c r="L35" s="22">
        <v>0</v>
      </c>
      <c r="M35" s="22">
        <v>0</v>
      </c>
      <c r="N35" s="22">
        <v>0</v>
      </c>
      <c r="O35" s="23">
        <f t="shared" si="3"/>
        <v>23573000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21472000</v>
      </c>
      <c r="G36" s="22">
        <v>2687000</v>
      </c>
      <c r="H36" s="22">
        <v>59311000</v>
      </c>
      <c r="I36" s="22">
        <v>0</v>
      </c>
      <c r="J36" s="22">
        <v>32894000</v>
      </c>
      <c r="K36" s="22">
        <v>89250000</v>
      </c>
      <c r="L36" s="22">
        <v>0</v>
      </c>
      <c r="M36" s="22">
        <v>0</v>
      </c>
      <c r="N36" s="22">
        <v>0</v>
      </c>
      <c r="O36" s="23">
        <f t="shared" si="3"/>
        <v>205614000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776545000</v>
      </c>
      <c r="G37" s="22">
        <v>65615000</v>
      </c>
      <c r="H37" s="22">
        <v>353270000</v>
      </c>
      <c r="I37" s="22">
        <v>0</v>
      </c>
      <c r="J37" s="22">
        <v>615411000</v>
      </c>
      <c r="K37" s="22">
        <v>414750000</v>
      </c>
      <c r="L37" s="22">
        <v>0</v>
      </c>
      <c r="M37" s="22">
        <v>334000</v>
      </c>
      <c r="N37" s="22">
        <v>0</v>
      </c>
      <c r="O37" s="23">
        <f t="shared" si="3"/>
        <v>2225925000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1462466000</v>
      </c>
      <c r="G38" s="22">
        <v>232859000</v>
      </c>
      <c r="H38" s="22">
        <v>682106600</v>
      </c>
      <c r="I38" s="22">
        <v>0</v>
      </c>
      <c r="J38" s="22">
        <v>126125279500</v>
      </c>
      <c r="K38" s="22">
        <v>179169000</v>
      </c>
      <c r="L38" s="22">
        <v>4929724000</v>
      </c>
      <c r="M38" s="22">
        <v>0</v>
      </c>
      <c r="N38" s="22">
        <v>2989830000</v>
      </c>
      <c r="O38" s="23">
        <f t="shared" si="3"/>
        <v>136601434100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1815296000</v>
      </c>
      <c r="G39" s="22">
        <v>314578000</v>
      </c>
      <c r="H39" s="22">
        <v>297442000</v>
      </c>
      <c r="I39" s="22">
        <v>0</v>
      </c>
      <c r="J39" s="22">
        <v>13334000</v>
      </c>
      <c r="K39" s="22">
        <v>205251000</v>
      </c>
      <c r="L39" s="22">
        <v>0</v>
      </c>
      <c r="M39" s="22">
        <v>0</v>
      </c>
      <c r="N39" s="22">
        <v>0</v>
      </c>
      <c r="O39" s="23">
        <f t="shared" si="3"/>
        <v>2645901000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45820852300</v>
      </c>
      <c r="G40" s="22">
        <v>7162555000</v>
      </c>
      <c r="H40" s="22">
        <v>6287243000</v>
      </c>
      <c r="I40" s="22">
        <v>0</v>
      </c>
      <c r="J40" s="22">
        <v>1956811000</v>
      </c>
      <c r="K40" s="22">
        <v>6291214000</v>
      </c>
      <c r="L40" s="22">
        <v>37992000</v>
      </c>
      <c r="M40" s="22">
        <v>0</v>
      </c>
      <c r="N40" s="22">
        <v>0</v>
      </c>
      <c r="O40" s="23">
        <f t="shared" si="3"/>
        <v>67556667300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1183237000</v>
      </c>
      <c r="G41" s="22">
        <v>253692000</v>
      </c>
      <c r="H41" s="22">
        <v>221480000</v>
      </c>
      <c r="I41" s="22">
        <v>0</v>
      </c>
      <c r="J41" s="22">
        <v>60036000</v>
      </c>
      <c r="K41" s="22">
        <v>1260840000</v>
      </c>
      <c r="L41" s="22">
        <v>43616000</v>
      </c>
      <c r="M41" s="22">
        <v>0</v>
      </c>
      <c r="N41" s="22">
        <v>0</v>
      </c>
      <c r="O41" s="23">
        <f t="shared" si="3"/>
        <v>3022901000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8008202000</v>
      </c>
      <c r="G42" s="22">
        <v>1848406000</v>
      </c>
      <c r="H42" s="22">
        <v>273242000</v>
      </c>
      <c r="I42" s="22">
        <v>0</v>
      </c>
      <c r="J42" s="22">
        <v>30042000</v>
      </c>
      <c r="K42" s="22">
        <v>543046000</v>
      </c>
      <c r="L42" s="22">
        <v>0</v>
      </c>
      <c r="M42" s="22">
        <v>0</v>
      </c>
      <c r="N42" s="22">
        <v>0</v>
      </c>
      <c r="O42" s="23">
        <f t="shared" si="3"/>
        <v>10702938000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1633126000</v>
      </c>
      <c r="G43" s="22">
        <v>383204000</v>
      </c>
      <c r="H43" s="22">
        <v>6092184000</v>
      </c>
      <c r="I43" s="22">
        <v>0</v>
      </c>
      <c r="J43" s="22">
        <v>17359000</v>
      </c>
      <c r="K43" s="22">
        <v>55300000</v>
      </c>
      <c r="L43" s="22">
        <v>0</v>
      </c>
      <c r="M43" s="22">
        <v>0</v>
      </c>
      <c r="N43" s="22">
        <v>0</v>
      </c>
      <c r="O43" s="23">
        <f t="shared" si="3"/>
        <v>8181173000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152124000</v>
      </c>
      <c r="G44" s="22">
        <v>20406000</v>
      </c>
      <c r="H44" s="22">
        <v>37062000</v>
      </c>
      <c r="I44" s="22">
        <v>0</v>
      </c>
      <c r="J44" s="22">
        <v>35882785000</v>
      </c>
      <c r="K44" s="22">
        <v>22562000</v>
      </c>
      <c r="L44" s="22">
        <v>102341000</v>
      </c>
      <c r="M44" s="22">
        <v>0</v>
      </c>
      <c r="N44" s="22">
        <v>0</v>
      </c>
      <c r="O44" s="23">
        <f t="shared" si="3"/>
        <v>36217280000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15797000</v>
      </c>
      <c r="G45" s="22">
        <v>2182000</v>
      </c>
      <c r="H45" s="22">
        <v>3783000</v>
      </c>
      <c r="I45" s="22">
        <v>0</v>
      </c>
      <c r="J45" s="22">
        <v>124000</v>
      </c>
      <c r="K45" s="22">
        <v>6690000</v>
      </c>
      <c r="L45" s="22">
        <v>0</v>
      </c>
      <c r="M45" s="22">
        <v>0</v>
      </c>
      <c r="N45" s="22">
        <v>0</v>
      </c>
      <c r="O45" s="23">
        <f t="shared" si="3"/>
        <v>28576000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77845000</v>
      </c>
      <c r="G46" s="22">
        <v>12853000</v>
      </c>
      <c r="H46" s="22">
        <v>1376048000</v>
      </c>
      <c r="I46" s="22">
        <v>0</v>
      </c>
      <c r="J46" s="22">
        <v>156233000</v>
      </c>
      <c r="K46" s="22">
        <v>33549000</v>
      </c>
      <c r="L46" s="22">
        <v>300557000</v>
      </c>
      <c r="M46" s="22">
        <v>39791000</v>
      </c>
      <c r="N46" s="22">
        <v>0</v>
      </c>
      <c r="O46" s="23">
        <f t="shared" si="3"/>
        <v>1996876000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645738000</v>
      </c>
      <c r="G47" s="22">
        <v>107993000</v>
      </c>
      <c r="H47" s="22">
        <v>326046000</v>
      </c>
      <c r="I47" s="22">
        <v>0</v>
      </c>
      <c r="J47" s="22">
        <v>714681000</v>
      </c>
      <c r="K47" s="22">
        <v>389611000</v>
      </c>
      <c r="L47" s="22">
        <v>191254000</v>
      </c>
      <c r="M47" s="22">
        <v>25910000</v>
      </c>
      <c r="N47" s="22">
        <v>0</v>
      </c>
      <c r="O47" s="23">
        <f t="shared" si="3"/>
        <v>2401233000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25935000</v>
      </c>
      <c r="G48" s="22">
        <v>3152000</v>
      </c>
      <c r="H48" s="22">
        <v>14257000</v>
      </c>
      <c r="I48" s="22">
        <v>0</v>
      </c>
      <c r="J48" s="22">
        <v>537000</v>
      </c>
      <c r="K48" s="22">
        <v>2599000</v>
      </c>
      <c r="L48" s="22">
        <v>0</v>
      </c>
      <c r="M48" s="22">
        <v>0</v>
      </c>
      <c r="N48" s="22">
        <v>0</v>
      </c>
      <c r="O48" s="23">
        <f t="shared" si="3"/>
        <v>46480000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580094000</v>
      </c>
      <c r="G49" s="22">
        <v>97095000</v>
      </c>
      <c r="H49" s="22">
        <v>1563286000</v>
      </c>
      <c r="I49" s="22">
        <v>0</v>
      </c>
      <c r="J49" s="22">
        <v>17283508000</v>
      </c>
      <c r="K49" s="22">
        <v>207928000</v>
      </c>
      <c r="L49" s="22">
        <v>16590000</v>
      </c>
      <c r="M49" s="22">
        <v>0</v>
      </c>
      <c r="N49" s="22">
        <v>0</v>
      </c>
      <c r="O49" s="23">
        <f t="shared" si="3"/>
        <v>19748501000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22699000</v>
      </c>
      <c r="G50" s="22">
        <v>2305000</v>
      </c>
      <c r="H50" s="22">
        <v>23773000</v>
      </c>
      <c r="I50" s="22">
        <v>0</v>
      </c>
      <c r="J50" s="22">
        <v>251382000</v>
      </c>
      <c r="K50" s="22">
        <v>4424000</v>
      </c>
      <c r="L50" s="22">
        <v>2782000</v>
      </c>
      <c r="M50" s="22">
        <v>0</v>
      </c>
      <c r="N50" s="22">
        <v>0</v>
      </c>
      <c r="O50" s="23">
        <f t="shared" si="3"/>
        <v>307365000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148076000</v>
      </c>
      <c r="G51" s="22">
        <v>23865000</v>
      </c>
      <c r="H51" s="22">
        <v>37872000</v>
      </c>
      <c r="I51" s="22">
        <v>0</v>
      </c>
      <c r="J51" s="22">
        <v>1389634000</v>
      </c>
      <c r="K51" s="22">
        <v>41539000</v>
      </c>
      <c r="L51" s="22">
        <v>1388114000</v>
      </c>
      <c r="M51" s="22">
        <v>218884000</v>
      </c>
      <c r="N51" s="22">
        <v>0</v>
      </c>
      <c r="O51" s="23">
        <f t="shared" si="3"/>
        <v>3247984000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652083000</v>
      </c>
      <c r="G52" s="22">
        <v>109046000</v>
      </c>
      <c r="H52" s="22">
        <v>74888000</v>
      </c>
      <c r="I52" s="22">
        <v>0</v>
      </c>
      <c r="J52" s="22">
        <v>152966000</v>
      </c>
      <c r="K52" s="22">
        <v>240346000</v>
      </c>
      <c r="L52" s="22">
        <v>150090000</v>
      </c>
      <c r="M52" s="22">
        <v>27094000</v>
      </c>
      <c r="N52" s="22">
        <v>0</v>
      </c>
      <c r="O52" s="23">
        <f t="shared" si="3"/>
        <v>1406513000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527485000</v>
      </c>
      <c r="G53" s="22">
        <v>119085000</v>
      </c>
      <c r="H53" s="22">
        <v>21471000</v>
      </c>
      <c r="I53" s="22">
        <v>0</v>
      </c>
      <c r="J53" s="22">
        <v>5054000</v>
      </c>
      <c r="K53" s="22">
        <v>82000000</v>
      </c>
      <c r="L53" s="22">
        <v>0</v>
      </c>
      <c r="M53" s="22">
        <v>0</v>
      </c>
      <c r="N53" s="22">
        <v>0</v>
      </c>
      <c r="O53" s="23">
        <f t="shared" si="3"/>
        <v>755095000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194137000</v>
      </c>
      <c r="G54" s="22">
        <v>21274000</v>
      </c>
      <c r="H54" s="22">
        <v>46826000</v>
      </c>
      <c r="I54" s="22">
        <v>0</v>
      </c>
      <c r="J54" s="22">
        <v>1247846000</v>
      </c>
      <c r="K54" s="22">
        <v>18271000</v>
      </c>
      <c r="L54" s="22">
        <v>0</v>
      </c>
      <c r="M54" s="22">
        <v>10530000</v>
      </c>
      <c r="N54" s="22">
        <v>0</v>
      </c>
      <c r="O54" s="23">
        <f t="shared" si="3"/>
        <v>1538884000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28025000</v>
      </c>
      <c r="G55" s="22">
        <v>3611000</v>
      </c>
      <c r="H55" s="22">
        <v>66965000</v>
      </c>
      <c r="I55" s="22">
        <v>0</v>
      </c>
      <c r="J55" s="22">
        <v>6480189000</v>
      </c>
      <c r="K55" s="22">
        <v>11060000</v>
      </c>
      <c r="L55" s="22">
        <v>1292036000</v>
      </c>
      <c r="M55" s="22">
        <v>0</v>
      </c>
      <c r="N55" s="22">
        <v>0</v>
      </c>
      <c r="O55" s="23">
        <f t="shared" si="3"/>
        <v>7881886000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2784295000</v>
      </c>
      <c r="G56" s="22">
        <v>491315000</v>
      </c>
      <c r="H56" s="22">
        <v>370441000</v>
      </c>
      <c r="I56" s="22">
        <v>0</v>
      </c>
      <c r="J56" s="22">
        <v>10851535000</v>
      </c>
      <c r="K56" s="22">
        <v>918130000</v>
      </c>
      <c r="L56" s="22">
        <v>170000000</v>
      </c>
      <c r="M56" s="22">
        <v>22323000</v>
      </c>
      <c r="N56" s="22">
        <v>0</v>
      </c>
      <c r="O56" s="23">
        <f t="shared" si="3"/>
        <v>15608039000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439638000</v>
      </c>
      <c r="G57" s="22">
        <v>92257000</v>
      </c>
      <c r="H57" s="22">
        <v>110615000</v>
      </c>
      <c r="I57" s="22">
        <v>0</v>
      </c>
      <c r="J57" s="22">
        <v>6861000</v>
      </c>
      <c r="K57" s="22">
        <v>179558000</v>
      </c>
      <c r="L57" s="22">
        <v>0</v>
      </c>
      <c r="M57" s="22">
        <v>0</v>
      </c>
      <c r="N57" s="22">
        <v>0</v>
      </c>
      <c r="O57" s="23">
        <f t="shared" si="3"/>
        <v>828929000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54980000</v>
      </c>
      <c r="G58" s="22">
        <v>6653000</v>
      </c>
      <c r="H58" s="22">
        <v>20106000</v>
      </c>
      <c r="I58" s="22">
        <v>0</v>
      </c>
      <c r="J58" s="22">
        <v>41990000</v>
      </c>
      <c r="K58" s="22">
        <v>1003150000</v>
      </c>
      <c r="L58" s="22">
        <v>1091894000</v>
      </c>
      <c r="M58" s="22">
        <v>0</v>
      </c>
      <c r="N58" s="22">
        <v>0</v>
      </c>
      <c r="O58" s="23">
        <f t="shared" si="3"/>
        <v>2218773000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167393000</v>
      </c>
      <c r="G59" s="22">
        <v>24903000</v>
      </c>
      <c r="H59" s="22">
        <v>36244000</v>
      </c>
      <c r="I59" s="22">
        <v>0</v>
      </c>
      <c r="J59" s="22">
        <v>3578000</v>
      </c>
      <c r="K59" s="22">
        <v>76845000</v>
      </c>
      <c r="L59" s="22">
        <v>0</v>
      </c>
      <c r="M59" s="22">
        <v>0</v>
      </c>
      <c r="N59" s="22">
        <v>0</v>
      </c>
      <c r="O59" s="23">
        <f t="shared" si="3"/>
        <v>308963000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270903000</v>
      </c>
      <c r="G60" s="22">
        <v>49434000</v>
      </c>
      <c r="H60" s="22">
        <v>45089000</v>
      </c>
      <c r="I60" s="22">
        <v>0</v>
      </c>
      <c r="J60" s="22">
        <v>2366880000</v>
      </c>
      <c r="K60" s="22">
        <v>177176000</v>
      </c>
      <c r="L60" s="22">
        <v>9418066000</v>
      </c>
      <c r="M60" s="22">
        <v>0</v>
      </c>
      <c r="N60" s="22">
        <v>0</v>
      </c>
      <c r="O60" s="23">
        <f t="shared" si="3"/>
        <v>12327548000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126360000</v>
      </c>
      <c r="G61" s="22">
        <v>23339000</v>
      </c>
      <c r="H61" s="22">
        <v>22668000</v>
      </c>
      <c r="I61" s="22">
        <v>0</v>
      </c>
      <c r="J61" s="22">
        <v>55845000</v>
      </c>
      <c r="K61" s="22">
        <v>27000000</v>
      </c>
      <c r="L61" s="22">
        <v>0</v>
      </c>
      <c r="M61" s="22">
        <v>0</v>
      </c>
      <c r="N61" s="22">
        <v>0</v>
      </c>
      <c r="O61" s="23">
        <f t="shared" si="3"/>
        <v>255212000</v>
      </c>
    </row>
    <row r="62" spans="2:15" ht="16.5" customHeight="1" thickBot="1">
      <c r="B62" s="21" t="s">
        <v>91</v>
      </c>
      <c r="C62" s="14" t="s">
        <v>1</v>
      </c>
      <c r="E62" s="3" t="s">
        <v>138</v>
      </c>
      <c r="F62" s="22">
        <v>142362000</v>
      </c>
      <c r="G62" s="22">
        <v>28853000</v>
      </c>
      <c r="H62" s="22">
        <v>42134000</v>
      </c>
      <c r="I62" s="22">
        <v>0</v>
      </c>
      <c r="J62" s="22">
        <v>2769888000</v>
      </c>
      <c r="K62" s="22">
        <v>5193746000</v>
      </c>
      <c r="L62" s="22">
        <v>7716553000</v>
      </c>
      <c r="M62" s="22">
        <v>0</v>
      </c>
      <c r="N62" s="22">
        <v>0</v>
      </c>
      <c r="O62" s="23">
        <f t="shared" si="3"/>
        <v>15893536000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112322696000</v>
      </c>
      <c r="G65" s="32">
        <v>19144552000</v>
      </c>
      <c r="H65" s="32">
        <v>36343792000</v>
      </c>
      <c r="I65" s="32">
        <v>54000000000</v>
      </c>
      <c r="J65" s="32">
        <v>217110391000</v>
      </c>
      <c r="K65" s="32">
        <v>22195496000</v>
      </c>
      <c r="L65" s="32">
        <v>27981136000</v>
      </c>
      <c r="M65" s="32">
        <v>5566250000</v>
      </c>
      <c r="N65" s="32">
        <v>2989830000</v>
      </c>
      <c r="O65" s="20">
        <f>SUM($F$65:$N$65)</f>
        <v>497654143000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16377198000</v>
      </c>
      <c r="G66" s="32">
        <v>2839669000</v>
      </c>
      <c r="H66" s="32">
        <v>6884657000</v>
      </c>
      <c r="I66" s="32">
        <v>0</v>
      </c>
      <c r="J66" s="32">
        <v>4243745000</v>
      </c>
      <c r="K66" s="32">
        <v>22315455000</v>
      </c>
      <c r="L66" s="32">
        <v>1463082000</v>
      </c>
      <c r="M66" s="32">
        <v>4001377000</v>
      </c>
      <c r="N66" s="32">
        <v>0</v>
      </c>
      <c r="O66" s="20">
        <f>SUM($F$66:$N$66)</f>
        <v>58125183000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522826000</v>
      </c>
      <c r="G67" s="32">
        <v>60059000</v>
      </c>
      <c r="H67" s="32">
        <v>557893000</v>
      </c>
      <c r="I67" s="32">
        <v>0</v>
      </c>
      <c r="J67" s="32">
        <v>1843349000</v>
      </c>
      <c r="K67" s="32">
        <v>344545000</v>
      </c>
      <c r="L67" s="32">
        <v>0</v>
      </c>
      <c r="M67" s="32">
        <v>0</v>
      </c>
      <c r="N67" s="32">
        <v>0</v>
      </c>
      <c r="O67" s="20">
        <f>SUM($F$67:$N$67)</f>
        <v>3328672000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129222720000</v>
      </c>
      <c r="G68" s="32">
        <f t="shared" si="4"/>
        <v>22044280000</v>
      </c>
      <c r="H68" s="32">
        <f t="shared" si="4"/>
        <v>43786342000</v>
      </c>
      <c r="I68" s="32">
        <f t="shared" si="4"/>
        <v>54000000000</v>
      </c>
      <c r="J68" s="32">
        <f t="shared" si="4"/>
        <v>223197485000</v>
      </c>
      <c r="K68" s="32">
        <f t="shared" si="4"/>
        <v>44855496000</v>
      </c>
      <c r="L68" s="32">
        <f t="shared" si="4"/>
        <v>29444218000</v>
      </c>
      <c r="M68" s="32">
        <f t="shared" si="4"/>
        <v>9567627000</v>
      </c>
      <c r="N68" s="32">
        <f t="shared" si="4"/>
        <v>2989830000</v>
      </c>
      <c r="O68" s="20">
        <f>SUM($F$68:$N$68)</f>
        <v>559107998000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28385786000</v>
      </c>
      <c r="K69" s="32">
        <v>0</v>
      </c>
      <c r="L69" s="32">
        <v>22104261000</v>
      </c>
      <c r="M69" s="32">
        <v>0</v>
      </c>
      <c r="N69" s="32">
        <v>0</v>
      </c>
      <c r="O69" s="20">
        <f>SUM($F$69:$N$69)</f>
        <v>50490047000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1776970000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1776970000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129222720000</v>
      </c>
      <c r="G71" s="32">
        <f t="shared" si="5"/>
        <v>22044280000</v>
      </c>
      <c r="H71" s="32">
        <f t="shared" si="5"/>
        <v>43786342000</v>
      </c>
      <c r="I71" s="32">
        <f t="shared" si="5"/>
        <v>54000000000</v>
      </c>
      <c r="J71" s="32">
        <f t="shared" si="5"/>
        <v>193034729000</v>
      </c>
      <c r="K71" s="32">
        <f t="shared" si="5"/>
        <v>44855496000</v>
      </c>
      <c r="L71" s="32">
        <f t="shared" si="5"/>
        <v>7339957000</v>
      </c>
      <c r="M71" s="32">
        <f t="shared" si="5"/>
        <v>9567627000</v>
      </c>
      <c r="N71" s="32">
        <f t="shared" si="5"/>
        <v>2989830000</v>
      </c>
      <c r="O71" s="32">
        <f>SUM($F$71:$N$71)</f>
        <v>506840981000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E9">
      <selection activeCell="G27" sqref="G27"/>
    </sheetView>
  </sheetViews>
  <sheetFormatPr defaultColWidth="9.00390625" defaultRowHeight="15" customHeight="1"/>
  <cols>
    <col min="1" max="3" width="9.125" style="12" hidden="1" customWidth="1"/>
    <col min="4" max="4" width="18.00390625" style="12" hidden="1" customWidth="1"/>
    <col min="5" max="5" width="76.125" style="12" bestFit="1" customWidth="1"/>
    <col min="6" max="6" width="20.25390625" style="12" customWidth="1"/>
    <col min="7" max="8" width="19.75390625" style="12" bestFit="1" customWidth="1"/>
    <col min="9" max="9" width="18.875" style="12" bestFit="1" customWidth="1"/>
    <col min="10" max="10" width="20.75390625" style="12" bestFit="1" customWidth="1"/>
    <col min="11" max="11" width="19.25390625" style="12" customWidth="1"/>
    <col min="12" max="12" width="18.875" style="12" customWidth="1"/>
    <col min="13" max="13" width="19.375" style="12" customWidth="1"/>
    <col min="14" max="14" width="17.75390625" style="12" bestFit="1" customWidth="1"/>
    <col min="15" max="15" width="20.75390625" style="12" bestFit="1" customWidth="1"/>
    <col min="16" max="16384" width="9.125" style="12" customWidth="1"/>
  </cols>
  <sheetData>
    <row r="1" spans="1:15" ht="15" hidden="1">
      <c r="A1" s="6" t="s">
        <v>0</v>
      </c>
      <c r="B1" s="7" t="s">
        <v>50</v>
      </c>
      <c r="C1" s="8" t="s">
        <v>1</v>
      </c>
      <c r="D1" s="9" t="s">
        <v>2</v>
      </c>
      <c r="E1" s="10" t="s">
        <v>3</v>
      </c>
      <c r="F1" s="10" t="s">
        <v>4</v>
      </c>
      <c r="G1" s="10" t="s">
        <v>4</v>
      </c>
      <c r="H1" s="10" t="s">
        <v>4</v>
      </c>
      <c r="I1" s="10" t="s">
        <v>4</v>
      </c>
      <c r="J1" s="10" t="s">
        <v>4</v>
      </c>
      <c r="K1" s="10" t="s">
        <v>4</v>
      </c>
      <c r="L1" s="10" t="s">
        <v>4</v>
      </c>
      <c r="M1" s="10" t="s">
        <v>4</v>
      </c>
      <c r="N1" s="10" t="s">
        <v>4</v>
      </c>
      <c r="O1" s="11" t="s">
        <v>5</v>
      </c>
    </row>
    <row r="2" spans="1:15" ht="15" hidden="1">
      <c r="A2" s="1" t="s">
        <v>6</v>
      </c>
      <c r="B2" s="7" t="s">
        <v>77</v>
      </c>
      <c r="C2" s="8" t="s">
        <v>52</v>
      </c>
      <c r="D2" s="9" t="s">
        <v>7</v>
      </c>
      <c r="E2" s="13" t="str">
        <f aca="true" t="shared" si="0" ref="E2:N2">ButceYil</f>
        <v>2015</v>
      </c>
      <c r="F2" s="13" t="str">
        <f t="shared" si="0"/>
        <v>2015</v>
      </c>
      <c r="G2" s="13" t="str">
        <f t="shared" si="0"/>
        <v>2015</v>
      </c>
      <c r="H2" s="13" t="str">
        <f t="shared" si="0"/>
        <v>2015</v>
      </c>
      <c r="I2" s="13" t="str">
        <f t="shared" si="0"/>
        <v>2015</v>
      </c>
      <c r="J2" s="13" t="str">
        <f t="shared" si="0"/>
        <v>2015</v>
      </c>
      <c r="K2" s="13" t="str">
        <f t="shared" si="0"/>
        <v>2015</v>
      </c>
      <c r="L2" s="13" t="str">
        <f t="shared" si="0"/>
        <v>2015</v>
      </c>
      <c r="M2" s="13" t="str">
        <f t="shared" si="0"/>
        <v>2015</v>
      </c>
      <c r="N2" s="13" t="str">
        <f t="shared" si="0"/>
        <v>2015</v>
      </c>
      <c r="O2" s="12" t="s">
        <v>1</v>
      </c>
    </row>
    <row r="3" spans="1:15" ht="15" hidden="1">
      <c r="A3" s="1" t="s">
        <v>1</v>
      </c>
      <c r="B3" s="7" t="s">
        <v>1</v>
      </c>
      <c r="C3" s="8" t="s">
        <v>1</v>
      </c>
      <c r="D3" s="9" t="s">
        <v>8</v>
      </c>
      <c r="E3" s="13" t="s">
        <v>1</v>
      </c>
      <c r="F3" s="13" t="str">
        <f aca="true" t="shared" si="1" ref="F3:N3">ButceYil</f>
        <v>2015</v>
      </c>
      <c r="G3" s="13" t="str">
        <f t="shared" si="1"/>
        <v>2015</v>
      </c>
      <c r="H3" s="13" t="str">
        <f t="shared" si="1"/>
        <v>2015</v>
      </c>
      <c r="I3" s="13" t="str">
        <f t="shared" si="1"/>
        <v>2015</v>
      </c>
      <c r="J3" s="13" t="str">
        <f t="shared" si="1"/>
        <v>2015</v>
      </c>
      <c r="K3" s="13" t="str">
        <f t="shared" si="1"/>
        <v>2015</v>
      </c>
      <c r="L3" s="13" t="str">
        <f t="shared" si="1"/>
        <v>2015</v>
      </c>
      <c r="M3" s="13" t="str">
        <f t="shared" si="1"/>
        <v>2015</v>
      </c>
      <c r="N3" s="13" t="str">
        <f t="shared" si="1"/>
        <v>2015</v>
      </c>
      <c r="O3" s="12" t="s">
        <v>1</v>
      </c>
    </row>
    <row r="4" spans="1:15" ht="15" hidden="1">
      <c r="A4" s="1" t="s">
        <v>9</v>
      </c>
      <c r="B4" s="7" t="s">
        <v>51</v>
      </c>
      <c r="C4" s="8" t="s">
        <v>54</v>
      </c>
      <c r="D4" s="9" t="s">
        <v>10</v>
      </c>
      <c r="E4" s="14" t="s">
        <v>1</v>
      </c>
      <c r="F4" s="13" t="str">
        <f aca="true" t="shared" si="2" ref="F4:N4">Asama</f>
        <v>23</v>
      </c>
      <c r="G4" s="13" t="str">
        <f t="shared" si="2"/>
        <v>23</v>
      </c>
      <c r="H4" s="13" t="str">
        <f t="shared" si="2"/>
        <v>23</v>
      </c>
      <c r="I4" s="13" t="str">
        <f t="shared" si="2"/>
        <v>23</v>
      </c>
      <c r="J4" s="13" t="str">
        <f t="shared" si="2"/>
        <v>23</v>
      </c>
      <c r="K4" s="13" t="str">
        <f t="shared" si="2"/>
        <v>23</v>
      </c>
      <c r="L4" s="13" t="str">
        <f t="shared" si="2"/>
        <v>23</v>
      </c>
      <c r="M4" s="13" t="str">
        <f t="shared" si="2"/>
        <v>23</v>
      </c>
      <c r="N4" s="13" t="str">
        <f t="shared" si="2"/>
        <v>23</v>
      </c>
      <c r="O4" s="12" t="s">
        <v>1</v>
      </c>
    </row>
    <row r="5" spans="1:15" ht="15" hidden="1">
      <c r="A5" s="1" t="s">
        <v>11</v>
      </c>
      <c r="B5" s="15" t="s">
        <v>141</v>
      </c>
      <c r="C5" s="15" t="s">
        <v>1</v>
      </c>
      <c r="D5" s="9" t="s">
        <v>12</v>
      </c>
      <c r="E5" s="10" t="s">
        <v>1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2" t="s">
        <v>1</v>
      </c>
    </row>
    <row r="6" spans="1:15" ht="15" hidden="1">
      <c r="A6" s="12" t="s">
        <v>1</v>
      </c>
      <c r="B6" s="12" t="s">
        <v>1</v>
      </c>
      <c r="C6" s="12" t="s">
        <v>1</v>
      </c>
      <c r="D6" s="10" t="s">
        <v>5</v>
      </c>
      <c r="E6" s="12" t="s">
        <v>1</v>
      </c>
      <c r="F6" s="12" t="s">
        <v>1</v>
      </c>
      <c r="G6" s="12" t="s">
        <v>1</v>
      </c>
      <c r="H6" s="12" t="s">
        <v>1</v>
      </c>
      <c r="I6" s="12" t="s">
        <v>1</v>
      </c>
      <c r="J6" s="12" t="s">
        <v>1</v>
      </c>
      <c r="K6" s="12" t="s">
        <v>1</v>
      </c>
      <c r="L6" s="12" t="s">
        <v>1</v>
      </c>
      <c r="M6" s="12" t="s">
        <v>1</v>
      </c>
      <c r="N6" s="12" t="s">
        <v>1</v>
      </c>
      <c r="O6" s="12" t="s">
        <v>1</v>
      </c>
    </row>
    <row r="7" spans="1:15" ht="15" hidden="1">
      <c r="A7" s="12" t="s">
        <v>22</v>
      </c>
      <c r="B7" s="12" t="s">
        <v>1</v>
      </c>
      <c r="C7" s="12" t="s">
        <v>1</v>
      </c>
      <c r="D7" s="12" t="s">
        <v>1</v>
      </c>
      <c r="E7" s="12" t="s">
        <v>1</v>
      </c>
      <c r="F7" s="12" t="s">
        <v>1</v>
      </c>
      <c r="G7" s="12" t="s">
        <v>1</v>
      </c>
      <c r="H7" s="12" t="s">
        <v>1</v>
      </c>
      <c r="I7" s="12" t="s">
        <v>1</v>
      </c>
      <c r="J7" s="12" t="s">
        <v>1</v>
      </c>
      <c r="K7" s="12" t="s">
        <v>1</v>
      </c>
      <c r="L7" s="12" t="s">
        <v>1</v>
      </c>
      <c r="M7" s="12" t="s">
        <v>1</v>
      </c>
      <c r="N7" s="12" t="s">
        <v>1</v>
      </c>
      <c r="O7" s="12" t="s">
        <v>1</v>
      </c>
    </row>
    <row r="8" spans="1:15" ht="19.5" customHeight="1" hidden="1">
      <c r="A8" s="15" t="s">
        <v>1</v>
      </c>
      <c r="B8" s="15" t="s">
        <v>1</v>
      </c>
      <c r="C8" s="15" t="s">
        <v>1</v>
      </c>
      <c r="D8" s="9" t="s">
        <v>1</v>
      </c>
      <c r="E8" s="9" t="s">
        <v>1</v>
      </c>
      <c r="F8" s="9" t="s">
        <v>1</v>
      </c>
      <c r="G8" s="9" t="s">
        <v>1</v>
      </c>
      <c r="H8" s="9" t="s">
        <v>1</v>
      </c>
      <c r="I8" s="9" t="s">
        <v>1</v>
      </c>
      <c r="J8" s="9" t="s">
        <v>1</v>
      </c>
      <c r="K8" s="9" t="s">
        <v>1</v>
      </c>
      <c r="L8" s="9" t="s">
        <v>1</v>
      </c>
      <c r="M8" s="9" t="s">
        <v>1</v>
      </c>
      <c r="N8" s="9" t="s">
        <v>1</v>
      </c>
      <c r="O8" s="12" t="s">
        <v>1</v>
      </c>
    </row>
    <row r="9" spans="1:15" ht="19.5" customHeight="1">
      <c r="A9" s="15" t="s">
        <v>1</v>
      </c>
      <c r="B9" s="15" t="s">
        <v>1</v>
      </c>
      <c r="C9" s="15" t="s">
        <v>1</v>
      </c>
      <c r="D9" s="1" t="s">
        <v>1</v>
      </c>
      <c r="E9" s="37" t="s">
        <v>142</v>
      </c>
      <c r="F9" s="37" t="s">
        <v>1</v>
      </c>
      <c r="G9" s="37" t="s">
        <v>1</v>
      </c>
      <c r="H9" s="37" t="s">
        <v>1</v>
      </c>
      <c r="I9" s="37" t="s">
        <v>1</v>
      </c>
      <c r="J9" s="37" t="s">
        <v>1</v>
      </c>
      <c r="K9" s="37" t="s">
        <v>1</v>
      </c>
      <c r="L9" s="37" t="s">
        <v>1</v>
      </c>
      <c r="M9" s="37" t="s">
        <v>1</v>
      </c>
      <c r="N9" s="37" t="s">
        <v>1</v>
      </c>
      <c r="O9" s="37" t="s">
        <v>1</v>
      </c>
    </row>
    <row r="10" spans="1:15" ht="19.5" customHeight="1">
      <c r="A10" s="15" t="s">
        <v>1</v>
      </c>
      <c r="B10" s="15" t="s">
        <v>1</v>
      </c>
      <c r="C10" s="15" t="s">
        <v>1</v>
      </c>
      <c r="E10" s="37" t="s">
        <v>144</v>
      </c>
      <c r="F10" s="37" t="s">
        <v>1</v>
      </c>
      <c r="G10" s="37" t="s">
        <v>1</v>
      </c>
      <c r="H10" s="37" t="s">
        <v>1</v>
      </c>
      <c r="I10" s="37" t="s">
        <v>1</v>
      </c>
      <c r="J10" s="37" t="s">
        <v>1</v>
      </c>
      <c r="K10" s="37" t="s">
        <v>1</v>
      </c>
      <c r="L10" s="37" t="s">
        <v>1</v>
      </c>
      <c r="M10" s="37" t="s">
        <v>1</v>
      </c>
      <c r="N10" s="37" t="s">
        <v>1</v>
      </c>
      <c r="O10" s="37" t="s">
        <v>1</v>
      </c>
    </row>
    <row r="11" spans="1:15" ht="19.5" customHeight="1">
      <c r="A11" s="15" t="s">
        <v>1</v>
      </c>
      <c r="B11" s="15" t="s">
        <v>1</v>
      </c>
      <c r="C11" s="15" t="s">
        <v>1</v>
      </c>
      <c r="D11" s="1" t="s">
        <v>1</v>
      </c>
      <c r="E11" s="38" t="s">
        <v>24</v>
      </c>
      <c r="F11" s="38" t="s">
        <v>1</v>
      </c>
      <c r="G11" s="38" t="s">
        <v>1</v>
      </c>
      <c r="H11" s="38" t="s">
        <v>1</v>
      </c>
      <c r="I11" s="38" t="s">
        <v>1</v>
      </c>
      <c r="J11" s="38" t="s">
        <v>1</v>
      </c>
      <c r="K11" s="38" t="s">
        <v>1</v>
      </c>
      <c r="L11" s="38" t="s">
        <v>1</v>
      </c>
      <c r="M11" s="38" t="s">
        <v>1</v>
      </c>
      <c r="N11" s="38" t="s">
        <v>1</v>
      </c>
      <c r="O11" s="38" t="s">
        <v>1</v>
      </c>
    </row>
    <row r="12" spans="1:15" ht="30" customHeight="1" thickBot="1">
      <c r="A12" s="15" t="s">
        <v>1</v>
      </c>
      <c r="B12" s="15" t="s">
        <v>1</v>
      </c>
      <c r="C12" s="15" t="s">
        <v>1</v>
      </c>
      <c r="D12" s="1" t="s">
        <v>1</v>
      </c>
      <c r="E12" s="2" t="s">
        <v>1</v>
      </c>
      <c r="F12" s="2" t="s">
        <v>1</v>
      </c>
      <c r="G12" s="2" t="s">
        <v>1</v>
      </c>
      <c r="H12" s="2" t="s">
        <v>1</v>
      </c>
      <c r="I12" s="2" t="s">
        <v>1</v>
      </c>
      <c r="J12" s="2" t="s">
        <v>1</v>
      </c>
      <c r="K12" s="2" t="s">
        <v>1</v>
      </c>
      <c r="L12" s="2" t="s">
        <v>1</v>
      </c>
      <c r="M12" s="2" t="s">
        <v>1</v>
      </c>
      <c r="N12" s="2" t="s">
        <v>1</v>
      </c>
      <c r="O12" s="17" t="str">
        <f>IF(ButceYil&gt;2008,"TL","YTL")</f>
        <v>TL</v>
      </c>
    </row>
    <row r="13" spans="1:15" ht="27.75" customHeight="1">
      <c r="A13" s="15" t="s">
        <v>1</v>
      </c>
      <c r="B13" s="15" t="s">
        <v>1</v>
      </c>
      <c r="C13" s="15" t="s">
        <v>1</v>
      </c>
      <c r="D13" s="15" t="s">
        <v>1</v>
      </c>
      <c r="E13" s="39" t="s">
        <v>25</v>
      </c>
      <c r="F13" s="35" t="s">
        <v>26</v>
      </c>
      <c r="G13" s="35" t="s">
        <v>27</v>
      </c>
      <c r="H13" s="35" t="s">
        <v>28</v>
      </c>
      <c r="I13" s="35" t="s">
        <v>29</v>
      </c>
      <c r="J13" s="35" t="s">
        <v>30</v>
      </c>
      <c r="K13" s="35" t="s">
        <v>31</v>
      </c>
      <c r="L13" s="35" t="s">
        <v>32</v>
      </c>
      <c r="M13" s="35" t="s">
        <v>33</v>
      </c>
      <c r="N13" s="35" t="s">
        <v>34</v>
      </c>
      <c r="O13" s="35" t="s">
        <v>35</v>
      </c>
    </row>
    <row r="14" spans="4:15" ht="27.75" customHeight="1" thickBot="1">
      <c r="D14" s="9" t="s">
        <v>1</v>
      </c>
      <c r="E14" s="40" t="s">
        <v>1</v>
      </c>
      <c r="F14" s="36" t="s">
        <v>1</v>
      </c>
      <c r="G14" s="36" t="s">
        <v>1</v>
      </c>
      <c r="H14" s="36" t="s">
        <v>1</v>
      </c>
      <c r="I14" s="36" t="s">
        <v>1</v>
      </c>
      <c r="J14" s="36" t="s">
        <v>1</v>
      </c>
      <c r="K14" s="36" t="s">
        <v>1</v>
      </c>
      <c r="L14" s="36" t="s">
        <v>1</v>
      </c>
      <c r="M14" s="36" t="s">
        <v>1</v>
      </c>
      <c r="N14" s="36" t="s">
        <v>1</v>
      </c>
      <c r="O14" s="36" t="s">
        <v>1</v>
      </c>
    </row>
    <row r="15" spans="1:15" ht="19.5" customHeight="1" hidden="1">
      <c r="A15" s="9" t="s">
        <v>2</v>
      </c>
      <c r="B15" s="9" t="s">
        <v>36</v>
      </c>
      <c r="C15" s="9" t="s">
        <v>5</v>
      </c>
      <c r="E15" s="18" t="s">
        <v>1</v>
      </c>
      <c r="F15" s="19" t="s">
        <v>1</v>
      </c>
      <c r="G15" s="19" t="s">
        <v>1</v>
      </c>
      <c r="H15" s="19" t="s">
        <v>1</v>
      </c>
      <c r="I15" s="19" t="s">
        <v>1</v>
      </c>
      <c r="J15" s="19" t="s">
        <v>1</v>
      </c>
      <c r="K15" s="19" t="s">
        <v>1</v>
      </c>
      <c r="L15" s="19" t="s">
        <v>1</v>
      </c>
      <c r="M15" s="19" t="s">
        <v>1</v>
      </c>
      <c r="N15" s="19" t="s">
        <v>1</v>
      </c>
      <c r="O15" s="20">
        <f>SUM(F15:N15)</f>
        <v>0</v>
      </c>
    </row>
    <row r="16" spans="1:15" ht="16.5" customHeight="1">
      <c r="A16" s="14" t="s">
        <v>1</v>
      </c>
      <c r="B16" s="21" t="s">
        <v>13</v>
      </c>
      <c r="C16" s="14" t="s">
        <v>1</v>
      </c>
      <c r="E16" s="3" t="s">
        <v>92</v>
      </c>
      <c r="F16" s="22">
        <v>89123000</v>
      </c>
      <c r="G16" s="22">
        <v>7910000</v>
      </c>
      <c r="H16" s="22">
        <v>179702000</v>
      </c>
      <c r="I16" s="22">
        <v>0</v>
      </c>
      <c r="J16" s="22">
        <v>8705000</v>
      </c>
      <c r="K16" s="22">
        <v>178815000</v>
      </c>
      <c r="L16" s="22">
        <v>0</v>
      </c>
      <c r="M16" s="22">
        <v>0</v>
      </c>
      <c r="N16" s="22">
        <v>0</v>
      </c>
      <c r="O16" s="23">
        <f aca="true" t="shared" si="3" ref="O16:O62">N16+M16+L16+K16+J16+I16+H16+G16+F16</f>
        <v>464255000</v>
      </c>
    </row>
    <row r="17" spans="2:15" ht="16.5" customHeight="1">
      <c r="B17" s="21" t="s">
        <v>14</v>
      </c>
      <c r="C17" s="14" t="s">
        <v>1</v>
      </c>
      <c r="E17" s="3" t="s">
        <v>93</v>
      </c>
      <c r="F17" s="22">
        <v>498900000</v>
      </c>
      <c r="G17" s="22">
        <v>65303000</v>
      </c>
      <c r="H17" s="22">
        <v>136465000</v>
      </c>
      <c r="I17" s="22">
        <v>0</v>
      </c>
      <c r="J17" s="22">
        <v>103349000</v>
      </c>
      <c r="K17" s="22">
        <v>40095000</v>
      </c>
      <c r="L17" s="22">
        <v>1150000</v>
      </c>
      <c r="M17" s="22">
        <v>0</v>
      </c>
      <c r="N17" s="22">
        <v>0</v>
      </c>
      <c r="O17" s="23">
        <f t="shared" si="3"/>
        <v>845262000</v>
      </c>
    </row>
    <row r="18" spans="2:15" ht="16.5" customHeight="1">
      <c r="B18" s="21" t="s">
        <v>15</v>
      </c>
      <c r="C18" s="14" t="s">
        <v>1</v>
      </c>
      <c r="E18" s="3" t="s">
        <v>94</v>
      </c>
      <c r="F18" s="22">
        <v>21754000</v>
      </c>
      <c r="G18" s="22">
        <v>2659000</v>
      </c>
      <c r="H18" s="22">
        <v>18866000</v>
      </c>
      <c r="I18" s="22">
        <v>0</v>
      </c>
      <c r="J18" s="22">
        <v>132000</v>
      </c>
      <c r="K18" s="22">
        <v>5485000</v>
      </c>
      <c r="L18" s="22">
        <v>0</v>
      </c>
      <c r="M18" s="22">
        <v>0</v>
      </c>
      <c r="N18" s="22">
        <v>0</v>
      </c>
      <c r="O18" s="23">
        <f t="shared" si="3"/>
        <v>48896000</v>
      </c>
    </row>
    <row r="19" spans="2:15" ht="16.5" customHeight="1">
      <c r="B19" s="21" t="s">
        <v>16</v>
      </c>
      <c r="C19" s="14" t="s">
        <v>1</v>
      </c>
      <c r="E19" s="3" t="s">
        <v>95</v>
      </c>
      <c r="F19" s="22">
        <v>115302000</v>
      </c>
      <c r="G19" s="22">
        <v>16725000</v>
      </c>
      <c r="H19" s="22">
        <v>33257000</v>
      </c>
      <c r="I19" s="22">
        <v>0</v>
      </c>
      <c r="J19" s="22">
        <v>1612000</v>
      </c>
      <c r="K19" s="22">
        <v>22612000</v>
      </c>
      <c r="L19" s="22">
        <v>0</v>
      </c>
      <c r="M19" s="22">
        <v>0</v>
      </c>
      <c r="N19" s="22">
        <v>0</v>
      </c>
      <c r="O19" s="23">
        <f t="shared" si="3"/>
        <v>189508000</v>
      </c>
    </row>
    <row r="20" spans="2:15" ht="16.5" customHeight="1">
      <c r="B20" s="21" t="s">
        <v>17</v>
      </c>
      <c r="C20" s="14" t="s">
        <v>1</v>
      </c>
      <c r="E20" s="3" t="s">
        <v>96</v>
      </c>
      <c r="F20" s="22">
        <v>84569000</v>
      </c>
      <c r="G20" s="22">
        <v>11437000</v>
      </c>
      <c r="H20" s="22">
        <v>18597000</v>
      </c>
      <c r="I20" s="22">
        <v>0</v>
      </c>
      <c r="J20" s="22">
        <v>556000</v>
      </c>
      <c r="K20" s="22">
        <v>5241000</v>
      </c>
      <c r="L20" s="22">
        <v>0</v>
      </c>
      <c r="M20" s="22">
        <v>0</v>
      </c>
      <c r="N20" s="22">
        <v>0</v>
      </c>
      <c r="O20" s="23">
        <f t="shared" si="3"/>
        <v>120400000</v>
      </c>
    </row>
    <row r="21" spans="2:15" ht="16.5" customHeight="1">
      <c r="B21" s="21" t="s">
        <v>18</v>
      </c>
      <c r="C21" s="14" t="s">
        <v>1</v>
      </c>
      <c r="E21" s="3" t="s">
        <v>97</v>
      </c>
      <c r="F21" s="22">
        <v>139272400</v>
      </c>
      <c r="G21" s="22">
        <v>18457000</v>
      </c>
      <c r="H21" s="22">
        <v>51954500</v>
      </c>
      <c r="I21" s="22">
        <v>0</v>
      </c>
      <c r="J21" s="22">
        <v>786600</v>
      </c>
      <c r="K21" s="22">
        <v>4700000</v>
      </c>
      <c r="L21" s="22">
        <v>0</v>
      </c>
      <c r="M21" s="22">
        <v>0</v>
      </c>
      <c r="N21" s="22">
        <v>0</v>
      </c>
      <c r="O21" s="23">
        <f t="shared" si="3"/>
        <v>215170500</v>
      </c>
    </row>
    <row r="22" spans="2:15" ht="16.5" customHeight="1">
      <c r="B22" s="21" t="s">
        <v>19</v>
      </c>
      <c r="C22" s="14" t="s">
        <v>1</v>
      </c>
      <c r="E22" s="3" t="s">
        <v>98</v>
      </c>
      <c r="F22" s="22">
        <v>109950000</v>
      </c>
      <c r="G22" s="22">
        <v>16406000</v>
      </c>
      <c r="H22" s="22">
        <v>353223000</v>
      </c>
      <c r="I22" s="22">
        <v>0</v>
      </c>
      <c r="J22" s="22">
        <v>78792000</v>
      </c>
      <c r="K22" s="22">
        <v>493452000</v>
      </c>
      <c r="L22" s="22">
        <v>0</v>
      </c>
      <c r="M22" s="22">
        <v>0</v>
      </c>
      <c r="N22" s="22">
        <v>0</v>
      </c>
      <c r="O22" s="23">
        <f t="shared" si="3"/>
        <v>1051823000</v>
      </c>
    </row>
    <row r="23" spans="2:15" ht="16.5" customHeight="1">
      <c r="B23" s="21" t="s">
        <v>55</v>
      </c>
      <c r="C23" s="14" t="s">
        <v>1</v>
      </c>
      <c r="E23" s="3" t="s">
        <v>99</v>
      </c>
      <c r="F23" s="22">
        <v>712609000</v>
      </c>
      <c r="G23" s="22">
        <v>76205000</v>
      </c>
      <c r="H23" s="22">
        <v>219702000</v>
      </c>
      <c r="I23" s="22">
        <v>0</v>
      </c>
      <c r="J23" s="22">
        <v>0</v>
      </c>
      <c r="K23" s="22">
        <v>286465000</v>
      </c>
      <c r="L23" s="22">
        <v>0</v>
      </c>
      <c r="M23" s="22">
        <v>0</v>
      </c>
      <c r="N23" s="22">
        <v>0</v>
      </c>
      <c r="O23" s="23">
        <f t="shared" si="3"/>
        <v>1294981000</v>
      </c>
    </row>
    <row r="24" spans="2:15" ht="16.5" customHeight="1">
      <c r="B24" s="21" t="s">
        <v>56</v>
      </c>
      <c r="C24" s="14" t="s">
        <v>1</v>
      </c>
      <c r="E24" s="3" t="s">
        <v>100</v>
      </c>
      <c r="F24" s="22">
        <v>16741000</v>
      </c>
      <c r="G24" s="22">
        <v>2315000</v>
      </c>
      <c r="H24" s="22">
        <v>2746000</v>
      </c>
      <c r="I24" s="22">
        <v>0</v>
      </c>
      <c r="J24" s="22">
        <v>119000</v>
      </c>
      <c r="K24" s="22">
        <v>4510000</v>
      </c>
      <c r="L24" s="22">
        <v>0</v>
      </c>
      <c r="M24" s="22">
        <v>0</v>
      </c>
      <c r="N24" s="22">
        <v>0</v>
      </c>
      <c r="O24" s="23">
        <f t="shared" si="3"/>
        <v>26431000</v>
      </c>
    </row>
    <row r="25" spans="2:15" ht="16.5" customHeight="1">
      <c r="B25" s="21" t="s">
        <v>57</v>
      </c>
      <c r="C25" s="14" t="s">
        <v>1</v>
      </c>
      <c r="E25" s="3" t="s">
        <v>101</v>
      </c>
      <c r="F25" s="22">
        <v>41970000</v>
      </c>
      <c r="G25" s="22">
        <v>5408000</v>
      </c>
      <c r="H25" s="22">
        <v>212382000</v>
      </c>
      <c r="I25" s="22">
        <v>0</v>
      </c>
      <c r="J25" s="22">
        <v>223000</v>
      </c>
      <c r="K25" s="22">
        <v>3901000</v>
      </c>
      <c r="L25" s="22">
        <v>0</v>
      </c>
      <c r="M25" s="22">
        <v>0</v>
      </c>
      <c r="N25" s="22">
        <v>0</v>
      </c>
      <c r="O25" s="23">
        <f t="shared" si="3"/>
        <v>263884000</v>
      </c>
    </row>
    <row r="26" spans="2:15" ht="16.5" customHeight="1">
      <c r="B26" s="21" t="s">
        <v>58</v>
      </c>
      <c r="C26" s="14" t="s">
        <v>1</v>
      </c>
      <c r="E26" s="3" t="s">
        <v>102</v>
      </c>
      <c r="F26" s="22">
        <v>110888000</v>
      </c>
      <c r="G26" s="22">
        <v>14060000</v>
      </c>
      <c r="H26" s="22">
        <v>696498000</v>
      </c>
      <c r="I26" s="22">
        <v>55000000000</v>
      </c>
      <c r="J26" s="22">
        <v>7903806000</v>
      </c>
      <c r="K26" s="22">
        <v>18530000</v>
      </c>
      <c r="L26" s="22">
        <v>404670000</v>
      </c>
      <c r="M26" s="22">
        <v>5380126000</v>
      </c>
      <c r="N26" s="22">
        <v>0</v>
      </c>
      <c r="O26" s="23">
        <f t="shared" si="3"/>
        <v>69528578000</v>
      </c>
    </row>
    <row r="27" spans="2:15" ht="16.5" customHeight="1">
      <c r="B27" s="21" t="s">
        <v>59</v>
      </c>
      <c r="C27" s="14" t="s">
        <v>1</v>
      </c>
      <c r="E27" s="3" t="s">
        <v>103</v>
      </c>
      <c r="F27" s="22">
        <v>5416326000</v>
      </c>
      <c r="G27" s="22">
        <v>949406000</v>
      </c>
      <c r="H27" s="22">
        <v>223830000</v>
      </c>
      <c r="I27" s="22">
        <v>0</v>
      </c>
      <c r="J27" s="22">
        <v>28070000</v>
      </c>
      <c r="K27" s="22">
        <v>88072000</v>
      </c>
      <c r="L27" s="22">
        <v>0</v>
      </c>
      <c r="M27" s="22">
        <v>0</v>
      </c>
      <c r="N27" s="22">
        <v>0</v>
      </c>
      <c r="O27" s="23">
        <f t="shared" si="3"/>
        <v>6705704000</v>
      </c>
    </row>
    <row r="28" spans="2:15" ht="16.5" customHeight="1">
      <c r="B28" s="21" t="s">
        <v>60</v>
      </c>
      <c r="C28" s="14" t="s">
        <v>1</v>
      </c>
      <c r="E28" s="3" t="s">
        <v>104</v>
      </c>
      <c r="F28" s="22">
        <v>247645000</v>
      </c>
      <c r="G28" s="22">
        <v>39051000</v>
      </c>
      <c r="H28" s="22">
        <v>98556000</v>
      </c>
      <c r="I28" s="22">
        <v>0</v>
      </c>
      <c r="J28" s="22">
        <v>120247000</v>
      </c>
      <c r="K28" s="22">
        <v>409401000</v>
      </c>
      <c r="L28" s="22">
        <v>3230000</v>
      </c>
      <c r="M28" s="22">
        <v>233974000</v>
      </c>
      <c r="N28" s="22">
        <v>0</v>
      </c>
      <c r="O28" s="23">
        <f t="shared" si="3"/>
        <v>1152104000</v>
      </c>
    </row>
    <row r="29" spans="2:15" ht="16.5" customHeight="1">
      <c r="B29" s="21" t="s">
        <v>20</v>
      </c>
      <c r="C29" s="14" t="s">
        <v>1</v>
      </c>
      <c r="E29" s="3" t="s">
        <v>105</v>
      </c>
      <c r="F29" s="22">
        <v>5694142000</v>
      </c>
      <c r="G29" s="22">
        <v>869736000</v>
      </c>
      <c r="H29" s="22">
        <v>1351864000</v>
      </c>
      <c r="I29" s="22">
        <v>0</v>
      </c>
      <c r="J29" s="22">
        <v>314016000</v>
      </c>
      <c r="K29" s="22">
        <v>859637000</v>
      </c>
      <c r="L29" s="22">
        <v>704754000</v>
      </c>
      <c r="M29" s="22">
        <v>0</v>
      </c>
      <c r="N29" s="22">
        <v>0</v>
      </c>
      <c r="O29" s="23">
        <f t="shared" si="3"/>
        <v>9794149000</v>
      </c>
    </row>
    <row r="30" spans="2:15" ht="16.5" customHeight="1">
      <c r="B30" s="21" t="s">
        <v>21</v>
      </c>
      <c r="C30" s="14" t="s">
        <v>1</v>
      </c>
      <c r="E30" s="3" t="s">
        <v>106</v>
      </c>
      <c r="F30" s="22">
        <v>12910500000</v>
      </c>
      <c r="G30" s="22">
        <v>2377379000</v>
      </c>
      <c r="H30" s="22">
        <v>10243411800</v>
      </c>
      <c r="I30" s="22">
        <v>0</v>
      </c>
      <c r="J30" s="22">
        <v>317996000</v>
      </c>
      <c r="K30" s="22">
        <v>158032000</v>
      </c>
      <c r="L30" s="22">
        <v>0</v>
      </c>
      <c r="M30" s="22">
        <v>0</v>
      </c>
      <c r="N30" s="22">
        <v>0</v>
      </c>
      <c r="O30" s="23">
        <f t="shared" si="3"/>
        <v>26007318800</v>
      </c>
    </row>
    <row r="31" spans="2:15" ht="16.5" customHeight="1">
      <c r="B31" s="21" t="s">
        <v>51</v>
      </c>
      <c r="C31" s="14" t="s">
        <v>1</v>
      </c>
      <c r="E31" s="3" t="s">
        <v>107</v>
      </c>
      <c r="F31" s="22">
        <v>2590208000</v>
      </c>
      <c r="G31" s="22">
        <v>207226000</v>
      </c>
      <c r="H31" s="22">
        <v>866770000</v>
      </c>
      <c r="I31" s="22">
        <v>0</v>
      </c>
      <c r="J31" s="22">
        <v>114488000</v>
      </c>
      <c r="K31" s="22">
        <v>618912000</v>
      </c>
      <c r="L31" s="22">
        <v>100625000</v>
      </c>
      <c r="M31" s="22">
        <v>0</v>
      </c>
      <c r="N31" s="22">
        <v>0</v>
      </c>
      <c r="O31" s="23">
        <f t="shared" si="3"/>
        <v>4498229000</v>
      </c>
    </row>
    <row r="32" spans="2:15" ht="16.5" customHeight="1">
      <c r="B32" s="21" t="s">
        <v>61</v>
      </c>
      <c r="C32" s="14" t="s">
        <v>1</v>
      </c>
      <c r="E32" s="3" t="s">
        <v>108</v>
      </c>
      <c r="F32" s="22">
        <v>4503254000</v>
      </c>
      <c r="G32" s="22">
        <v>701478000</v>
      </c>
      <c r="H32" s="22">
        <v>1999241000</v>
      </c>
      <c r="I32" s="22">
        <v>0</v>
      </c>
      <c r="J32" s="22">
        <v>5352000</v>
      </c>
      <c r="K32" s="22">
        <v>276714000</v>
      </c>
      <c r="L32" s="22">
        <v>0</v>
      </c>
      <c r="M32" s="22">
        <v>0</v>
      </c>
      <c r="N32" s="22">
        <v>0</v>
      </c>
      <c r="O32" s="23">
        <f t="shared" si="3"/>
        <v>7486039000</v>
      </c>
    </row>
    <row r="33" spans="2:15" ht="16.5" customHeight="1">
      <c r="B33" s="21" t="s">
        <v>62</v>
      </c>
      <c r="C33" s="14" t="s">
        <v>1</v>
      </c>
      <c r="E33" s="3" t="s">
        <v>109</v>
      </c>
      <c r="F33" s="22">
        <v>14485917000</v>
      </c>
      <c r="G33" s="22">
        <v>2813876000</v>
      </c>
      <c r="H33" s="22">
        <v>1794120000</v>
      </c>
      <c r="I33" s="22">
        <v>0</v>
      </c>
      <c r="J33" s="22">
        <v>4491000</v>
      </c>
      <c r="K33" s="22">
        <v>1415868000</v>
      </c>
      <c r="L33" s="22">
        <v>0</v>
      </c>
      <c r="M33" s="22">
        <v>0</v>
      </c>
      <c r="N33" s="22">
        <v>0</v>
      </c>
      <c r="O33" s="23">
        <f t="shared" si="3"/>
        <v>20514272000</v>
      </c>
    </row>
    <row r="34" spans="2:15" ht="16.5" customHeight="1">
      <c r="B34" s="21" t="s">
        <v>63</v>
      </c>
      <c r="C34" s="14" t="s">
        <v>1</v>
      </c>
      <c r="E34" s="3" t="s">
        <v>110</v>
      </c>
      <c r="F34" s="22">
        <v>234877000</v>
      </c>
      <c r="G34" s="22">
        <v>41734000</v>
      </c>
      <c r="H34" s="22">
        <v>242270000</v>
      </c>
      <c r="I34" s="22">
        <v>0</v>
      </c>
      <c r="J34" s="22">
        <v>4000</v>
      </c>
      <c r="K34" s="22">
        <v>61681000</v>
      </c>
      <c r="L34" s="22">
        <v>0</v>
      </c>
      <c r="M34" s="22">
        <v>0</v>
      </c>
      <c r="N34" s="22">
        <v>0</v>
      </c>
      <c r="O34" s="23">
        <f t="shared" si="3"/>
        <v>580566000</v>
      </c>
    </row>
    <row r="35" spans="2:15" ht="16.5" customHeight="1">
      <c r="B35" s="21" t="s">
        <v>64</v>
      </c>
      <c r="C35" s="14" t="s">
        <v>1</v>
      </c>
      <c r="E35" s="3" t="s">
        <v>111</v>
      </c>
      <c r="F35" s="22">
        <v>3389000</v>
      </c>
      <c r="G35" s="22">
        <v>357000</v>
      </c>
      <c r="H35" s="22">
        <v>18755000</v>
      </c>
      <c r="I35" s="22">
        <v>0</v>
      </c>
      <c r="J35" s="22">
        <v>36000</v>
      </c>
      <c r="K35" s="22">
        <v>2438000</v>
      </c>
      <c r="L35" s="22">
        <v>0</v>
      </c>
      <c r="M35" s="22">
        <v>0</v>
      </c>
      <c r="N35" s="22">
        <v>0</v>
      </c>
      <c r="O35" s="23">
        <f t="shared" si="3"/>
        <v>24975000</v>
      </c>
    </row>
    <row r="36" spans="2:15" ht="16.5" customHeight="1">
      <c r="B36" s="21" t="s">
        <v>65</v>
      </c>
      <c r="C36" s="14" t="s">
        <v>1</v>
      </c>
      <c r="E36" s="3" t="s">
        <v>112</v>
      </c>
      <c r="F36" s="22">
        <v>23160000</v>
      </c>
      <c r="G36" s="22">
        <v>2899000</v>
      </c>
      <c r="H36" s="22">
        <v>62277000</v>
      </c>
      <c r="I36" s="22">
        <v>0</v>
      </c>
      <c r="J36" s="22">
        <v>34470000</v>
      </c>
      <c r="K36" s="22">
        <v>90000000</v>
      </c>
      <c r="L36" s="22">
        <v>0</v>
      </c>
      <c r="M36" s="22">
        <v>0</v>
      </c>
      <c r="N36" s="22">
        <v>0</v>
      </c>
      <c r="O36" s="23">
        <f t="shared" si="3"/>
        <v>212806000</v>
      </c>
    </row>
    <row r="37" spans="2:15" ht="16.5" customHeight="1">
      <c r="B37" s="21" t="s">
        <v>66</v>
      </c>
      <c r="C37" s="14" t="s">
        <v>1</v>
      </c>
      <c r="E37" s="3" t="s">
        <v>113</v>
      </c>
      <c r="F37" s="22">
        <v>837495000</v>
      </c>
      <c r="G37" s="22">
        <v>70765000</v>
      </c>
      <c r="H37" s="22">
        <v>370971000</v>
      </c>
      <c r="I37" s="22">
        <v>0</v>
      </c>
      <c r="J37" s="22">
        <v>633863000</v>
      </c>
      <c r="K37" s="22">
        <v>457125000</v>
      </c>
      <c r="L37" s="22">
        <v>0</v>
      </c>
      <c r="M37" s="22">
        <v>350000</v>
      </c>
      <c r="N37" s="22">
        <v>0</v>
      </c>
      <c r="O37" s="23">
        <f t="shared" si="3"/>
        <v>2370569000</v>
      </c>
    </row>
    <row r="38" spans="2:15" ht="16.5" customHeight="1">
      <c r="B38" s="21" t="s">
        <v>67</v>
      </c>
      <c r="C38" s="14" t="s">
        <v>1</v>
      </c>
      <c r="E38" s="3" t="s">
        <v>114</v>
      </c>
      <c r="F38" s="22">
        <v>1577251000</v>
      </c>
      <c r="G38" s="22">
        <v>251136000</v>
      </c>
      <c r="H38" s="22">
        <v>692530700</v>
      </c>
      <c r="I38" s="22">
        <v>0</v>
      </c>
      <c r="J38" s="22">
        <v>137916766400</v>
      </c>
      <c r="K38" s="22">
        <v>197477000</v>
      </c>
      <c r="L38" s="22">
        <v>5714832000</v>
      </c>
      <c r="M38" s="22">
        <v>0</v>
      </c>
      <c r="N38" s="22">
        <v>3148431000</v>
      </c>
      <c r="O38" s="23">
        <f t="shared" si="3"/>
        <v>149498424100</v>
      </c>
    </row>
    <row r="39" spans="2:15" ht="16.5" customHeight="1">
      <c r="B39" s="21" t="s">
        <v>68</v>
      </c>
      <c r="C39" s="14" t="s">
        <v>1</v>
      </c>
      <c r="E39" s="3" t="s">
        <v>115</v>
      </c>
      <c r="F39" s="22">
        <v>1957765000</v>
      </c>
      <c r="G39" s="22">
        <v>339267000</v>
      </c>
      <c r="H39" s="22">
        <v>312315000</v>
      </c>
      <c r="I39" s="22">
        <v>0</v>
      </c>
      <c r="J39" s="22">
        <v>13998000</v>
      </c>
      <c r="K39" s="22">
        <v>226222000</v>
      </c>
      <c r="L39" s="22">
        <v>0</v>
      </c>
      <c r="M39" s="22">
        <v>0</v>
      </c>
      <c r="N39" s="22">
        <v>0</v>
      </c>
      <c r="O39" s="23">
        <f t="shared" si="3"/>
        <v>2849567000</v>
      </c>
    </row>
    <row r="40" spans="2:15" ht="16.5" customHeight="1">
      <c r="B40" s="21" t="s">
        <v>69</v>
      </c>
      <c r="C40" s="14" t="s">
        <v>1</v>
      </c>
      <c r="E40" s="3" t="s">
        <v>116</v>
      </c>
      <c r="F40" s="22">
        <v>49434342600</v>
      </c>
      <c r="G40" s="22">
        <v>7728559000</v>
      </c>
      <c r="H40" s="22">
        <v>6748439000</v>
      </c>
      <c r="I40" s="22">
        <v>0</v>
      </c>
      <c r="J40" s="22">
        <v>2107749000</v>
      </c>
      <c r="K40" s="22">
        <v>6934842000</v>
      </c>
      <c r="L40" s="22">
        <v>39891000</v>
      </c>
      <c r="M40" s="22">
        <v>0</v>
      </c>
      <c r="N40" s="22">
        <v>0</v>
      </c>
      <c r="O40" s="23">
        <f t="shared" si="3"/>
        <v>72993822600</v>
      </c>
    </row>
    <row r="41" spans="2:15" ht="16.5" customHeight="1">
      <c r="B41" s="21" t="s">
        <v>70</v>
      </c>
      <c r="C41" s="14" t="s">
        <v>1</v>
      </c>
      <c r="E41" s="3" t="s">
        <v>117</v>
      </c>
      <c r="F41" s="22">
        <v>1276109000</v>
      </c>
      <c r="G41" s="22">
        <v>273603000</v>
      </c>
      <c r="H41" s="22">
        <v>232554000</v>
      </c>
      <c r="I41" s="22">
        <v>0</v>
      </c>
      <c r="J41" s="22">
        <v>64147000</v>
      </c>
      <c r="K41" s="22">
        <v>1389660000</v>
      </c>
      <c r="L41" s="22">
        <v>45866000</v>
      </c>
      <c r="M41" s="22">
        <v>0</v>
      </c>
      <c r="N41" s="22">
        <v>0</v>
      </c>
      <c r="O41" s="23">
        <f t="shared" si="3"/>
        <v>3281939000</v>
      </c>
    </row>
    <row r="42" spans="2:15" ht="16.5" customHeight="1">
      <c r="B42" s="21" t="s">
        <v>71</v>
      </c>
      <c r="C42" s="14" t="s">
        <v>1</v>
      </c>
      <c r="E42" s="3" t="s">
        <v>118</v>
      </c>
      <c r="F42" s="22">
        <v>8636694000</v>
      </c>
      <c r="G42" s="22">
        <v>1993470000</v>
      </c>
      <c r="H42" s="22">
        <v>286905000</v>
      </c>
      <c r="I42" s="22">
        <v>0</v>
      </c>
      <c r="J42" s="22">
        <v>30952000</v>
      </c>
      <c r="K42" s="22">
        <v>598529000</v>
      </c>
      <c r="L42" s="22">
        <v>0</v>
      </c>
      <c r="M42" s="22">
        <v>0</v>
      </c>
      <c r="N42" s="22">
        <v>0</v>
      </c>
      <c r="O42" s="23">
        <f t="shared" si="3"/>
        <v>11546550000</v>
      </c>
    </row>
    <row r="43" spans="2:15" ht="16.5" customHeight="1">
      <c r="B43" s="21" t="s">
        <v>72</v>
      </c>
      <c r="C43" s="14" t="s">
        <v>1</v>
      </c>
      <c r="E43" s="3" t="s">
        <v>119</v>
      </c>
      <c r="F43" s="22">
        <v>1761302000</v>
      </c>
      <c r="G43" s="22">
        <v>413280000</v>
      </c>
      <c r="H43" s="22">
        <v>6697294000</v>
      </c>
      <c r="I43" s="22">
        <v>0</v>
      </c>
      <c r="J43" s="22">
        <v>18227000</v>
      </c>
      <c r="K43" s="22">
        <v>60950000</v>
      </c>
      <c r="L43" s="22">
        <v>0</v>
      </c>
      <c r="M43" s="22">
        <v>0</v>
      </c>
      <c r="N43" s="22">
        <v>0</v>
      </c>
      <c r="O43" s="23">
        <f t="shared" si="3"/>
        <v>8951053000</v>
      </c>
    </row>
    <row r="44" spans="2:15" ht="16.5" customHeight="1">
      <c r="B44" s="21" t="s">
        <v>73</v>
      </c>
      <c r="C44" s="14" t="s">
        <v>1</v>
      </c>
      <c r="E44" s="3" t="s">
        <v>120</v>
      </c>
      <c r="F44" s="22">
        <v>164066000</v>
      </c>
      <c r="G44" s="22">
        <v>22008000</v>
      </c>
      <c r="H44" s="22">
        <v>38916000</v>
      </c>
      <c r="I44" s="22">
        <v>0</v>
      </c>
      <c r="J44" s="22">
        <v>35209895000</v>
      </c>
      <c r="K44" s="22">
        <v>24868000</v>
      </c>
      <c r="L44" s="22">
        <v>113242000</v>
      </c>
      <c r="M44" s="22">
        <v>0</v>
      </c>
      <c r="N44" s="22">
        <v>0</v>
      </c>
      <c r="O44" s="23">
        <f t="shared" si="3"/>
        <v>35572995000</v>
      </c>
    </row>
    <row r="45" spans="2:15" ht="16.5" customHeight="1">
      <c r="B45" s="21" t="s">
        <v>74</v>
      </c>
      <c r="C45" s="14" t="s">
        <v>1</v>
      </c>
      <c r="E45" s="3" t="s">
        <v>121</v>
      </c>
      <c r="F45" s="22">
        <v>17044000</v>
      </c>
      <c r="G45" s="22">
        <v>2355000</v>
      </c>
      <c r="H45" s="22">
        <v>3973000</v>
      </c>
      <c r="I45" s="22">
        <v>0</v>
      </c>
      <c r="J45" s="22">
        <v>130000</v>
      </c>
      <c r="K45" s="22">
        <v>7375000</v>
      </c>
      <c r="L45" s="22">
        <v>0</v>
      </c>
      <c r="M45" s="22">
        <v>0</v>
      </c>
      <c r="N45" s="22">
        <v>0</v>
      </c>
      <c r="O45" s="23">
        <f t="shared" si="3"/>
        <v>30877000</v>
      </c>
    </row>
    <row r="46" spans="2:15" ht="16.5" customHeight="1">
      <c r="B46" s="21" t="s">
        <v>75</v>
      </c>
      <c r="C46" s="14" t="s">
        <v>1</v>
      </c>
      <c r="E46" s="3" t="s">
        <v>122</v>
      </c>
      <c r="F46" s="22">
        <v>83961000</v>
      </c>
      <c r="G46" s="22">
        <v>13863000</v>
      </c>
      <c r="H46" s="22">
        <v>1444851000</v>
      </c>
      <c r="I46" s="22">
        <v>0</v>
      </c>
      <c r="J46" s="22">
        <v>170418000</v>
      </c>
      <c r="K46" s="22">
        <v>32835000</v>
      </c>
      <c r="L46" s="22">
        <v>322023000</v>
      </c>
      <c r="M46" s="22">
        <v>41780000</v>
      </c>
      <c r="N46" s="22">
        <v>0</v>
      </c>
      <c r="O46" s="23">
        <f t="shared" si="3"/>
        <v>2109731000</v>
      </c>
    </row>
    <row r="47" spans="2:15" ht="16.5" customHeight="1">
      <c r="B47" s="21" t="s">
        <v>76</v>
      </c>
      <c r="C47" s="14" t="s">
        <v>1</v>
      </c>
      <c r="E47" s="3" t="s">
        <v>123</v>
      </c>
      <c r="F47" s="22">
        <v>696429000</v>
      </c>
      <c r="G47" s="22">
        <v>116470000</v>
      </c>
      <c r="H47" s="22">
        <v>342350000</v>
      </c>
      <c r="I47" s="22">
        <v>0</v>
      </c>
      <c r="J47" s="22">
        <v>760519000</v>
      </c>
      <c r="K47" s="22">
        <v>422767000</v>
      </c>
      <c r="L47" s="22">
        <v>192653000</v>
      </c>
      <c r="M47" s="22">
        <v>27205000</v>
      </c>
      <c r="N47" s="22">
        <v>0</v>
      </c>
      <c r="O47" s="23">
        <f t="shared" si="3"/>
        <v>2558393000</v>
      </c>
    </row>
    <row r="48" spans="2:15" ht="16.5" customHeight="1">
      <c r="B48" s="21" t="s">
        <v>77</v>
      </c>
      <c r="C48" s="14" t="s">
        <v>1</v>
      </c>
      <c r="E48" s="3" t="s">
        <v>124</v>
      </c>
      <c r="F48" s="22">
        <v>27973000</v>
      </c>
      <c r="G48" s="22">
        <v>3400000</v>
      </c>
      <c r="H48" s="22">
        <v>14970000</v>
      </c>
      <c r="I48" s="22">
        <v>0</v>
      </c>
      <c r="J48" s="22">
        <v>564000</v>
      </c>
      <c r="K48" s="22">
        <v>2865000</v>
      </c>
      <c r="L48" s="22">
        <v>0</v>
      </c>
      <c r="M48" s="22">
        <v>0</v>
      </c>
      <c r="N48" s="22">
        <v>0</v>
      </c>
      <c r="O48" s="23">
        <f t="shared" si="3"/>
        <v>49772000</v>
      </c>
    </row>
    <row r="49" spans="2:15" ht="16.5" customHeight="1">
      <c r="B49" s="21" t="s">
        <v>78</v>
      </c>
      <c r="C49" s="14" t="s">
        <v>1</v>
      </c>
      <c r="E49" s="3" t="s">
        <v>125</v>
      </c>
      <c r="F49" s="22">
        <v>625634000</v>
      </c>
      <c r="G49" s="22">
        <v>104718000</v>
      </c>
      <c r="H49" s="22">
        <v>1641474000</v>
      </c>
      <c r="I49" s="22">
        <v>0</v>
      </c>
      <c r="J49" s="22">
        <v>18668610000</v>
      </c>
      <c r="K49" s="22">
        <v>229172000</v>
      </c>
      <c r="L49" s="22">
        <v>18285000</v>
      </c>
      <c r="M49" s="22">
        <v>0</v>
      </c>
      <c r="N49" s="22">
        <v>0</v>
      </c>
      <c r="O49" s="23">
        <f t="shared" si="3"/>
        <v>21287893000</v>
      </c>
    </row>
    <row r="50" spans="2:15" ht="16.5" customHeight="1">
      <c r="B50" s="21" t="s">
        <v>79</v>
      </c>
      <c r="C50" s="14" t="s">
        <v>1</v>
      </c>
      <c r="E50" s="3" t="s">
        <v>126</v>
      </c>
      <c r="F50" s="22">
        <v>24487000</v>
      </c>
      <c r="G50" s="22">
        <v>2488000</v>
      </c>
      <c r="H50" s="22">
        <v>24963000</v>
      </c>
      <c r="I50" s="22">
        <v>0</v>
      </c>
      <c r="J50" s="22">
        <v>263636000</v>
      </c>
      <c r="K50" s="22">
        <v>4876000</v>
      </c>
      <c r="L50" s="22">
        <v>2928000</v>
      </c>
      <c r="M50" s="22">
        <v>0</v>
      </c>
      <c r="N50" s="22">
        <v>0</v>
      </c>
      <c r="O50" s="23">
        <f t="shared" si="3"/>
        <v>323378000</v>
      </c>
    </row>
    <row r="51" spans="2:15" ht="16.5" customHeight="1">
      <c r="B51" s="21" t="s">
        <v>80</v>
      </c>
      <c r="C51" s="14" t="s">
        <v>1</v>
      </c>
      <c r="E51" s="3" t="s">
        <v>127</v>
      </c>
      <c r="F51" s="22">
        <v>159708000</v>
      </c>
      <c r="G51" s="22">
        <v>25739000</v>
      </c>
      <c r="H51" s="22">
        <v>39766000</v>
      </c>
      <c r="I51" s="22">
        <v>0</v>
      </c>
      <c r="J51" s="22">
        <v>1434215000</v>
      </c>
      <c r="K51" s="22">
        <v>43420000</v>
      </c>
      <c r="L51" s="22">
        <v>1472881000</v>
      </c>
      <c r="M51" s="22">
        <v>229829000</v>
      </c>
      <c r="N51" s="22">
        <v>0</v>
      </c>
      <c r="O51" s="23">
        <f t="shared" si="3"/>
        <v>3405558000</v>
      </c>
    </row>
    <row r="52" spans="2:15" ht="16.5" customHeight="1">
      <c r="B52" s="21" t="s">
        <v>81</v>
      </c>
      <c r="C52" s="14" t="s">
        <v>1</v>
      </c>
      <c r="E52" s="3" t="s">
        <v>128</v>
      </c>
      <c r="F52" s="22">
        <v>703267000</v>
      </c>
      <c r="G52" s="22">
        <v>117606000</v>
      </c>
      <c r="H52" s="22">
        <v>78633000</v>
      </c>
      <c r="I52" s="22">
        <v>0</v>
      </c>
      <c r="J52" s="22">
        <v>114444000</v>
      </c>
      <c r="K52" s="22">
        <v>263289000</v>
      </c>
      <c r="L52" s="22">
        <v>157572000</v>
      </c>
      <c r="M52" s="22">
        <v>28448000</v>
      </c>
      <c r="N52" s="22">
        <v>0</v>
      </c>
      <c r="O52" s="23">
        <f t="shared" si="3"/>
        <v>1463259000</v>
      </c>
    </row>
    <row r="53" spans="2:15" ht="16.5" customHeight="1">
      <c r="B53" s="21" t="s">
        <v>82</v>
      </c>
      <c r="C53" s="14" t="s">
        <v>1</v>
      </c>
      <c r="E53" s="3" t="s">
        <v>129</v>
      </c>
      <c r="F53" s="22">
        <v>568891000</v>
      </c>
      <c r="G53" s="22">
        <v>128433000</v>
      </c>
      <c r="H53" s="22">
        <v>22545000</v>
      </c>
      <c r="I53" s="22">
        <v>0</v>
      </c>
      <c r="J53" s="22">
        <v>5307000</v>
      </c>
      <c r="K53" s="22">
        <v>87000000</v>
      </c>
      <c r="L53" s="22">
        <v>0</v>
      </c>
      <c r="M53" s="22">
        <v>0</v>
      </c>
      <c r="N53" s="22">
        <v>0</v>
      </c>
      <c r="O53" s="23">
        <f t="shared" si="3"/>
        <v>812176000</v>
      </c>
    </row>
    <row r="54" spans="2:15" ht="16.5" customHeight="1">
      <c r="B54" s="21" t="s">
        <v>83</v>
      </c>
      <c r="C54" s="14" t="s">
        <v>1</v>
      </c>
      <c r="E54" s="3" t="s">
        <v>130</v>
      </c>
      <c r="F54" s="22">
        <v>209382000</v>
      </c>
      <c r="G54" s="22">
        <v>22945000</v>
      </c>
      <c r="H54" s="22">
        <v>49173000</v>
      </c>
      <c r="I54" s="22">
        <v>0</v>
      </c>
      <c r="J54" s="22">
        <v>1310232000</v>
      </c>
      <c r="K54" s="22">
        <v>20138000</v>
      </c>
      <c r="L54" s="22">
        <v>0</v>
      </c>
      <c r="M54" s="22">
        <v>11056000</v>
      </c>
      <c r="N54" s="22">
        <v>0</v>
      </c>
      <c r="O54" s="23">
        <f t="shared" si="3"/>
        <v>1622926000</v>
      </c>
    </row>
    <row r="55" spans="2:15" ht="16.5" customHeight="1">
      <c r="B55" s="21" t="s">
        <v>84</v>
      </c>
      <c r="C55" s="14" t="s">
        <v>1</v>
      </c>
      <c r="E55" s="3" t="s">
        <v>131</v>
      </c>
      <c r="F55" s="22">
        <v>30230000</v>
      </c>
      <c r="G55" s="22">
        <v>3897000</v>
      </c>
      <c r="H55" s="22">
        <v>70313000</v>
      </c>
      <c r="I55" s="22">
        <v>0</v>
      </c>
      <c r="J55" s="22">
        <v>7097662000</v>
      </c>
      <c r="K55" s="22">
        <v>12190000</v>
      </c>
      <c r="L55" s="22">
        <v>1514952000</v>
      </c>
      <c r="M55" s="22">
        <v>0</v>
      </c>
      <c r="N55" s="22">
        <v>0</v>
      </c>
      <c r="O55" s="23">
        <f t="shared" si="3"/>
        <v>8729244000</v>
      </c>
    </row>
    <row r="56" spans="2:15" ht="16.5" customHeight="1">
      <c r="B56" s="21" t="s">
        <v>85</v>
      </c>
      <c r="C56" s="14" t="s">
        <v>1</v>
      </c>
      <c r="E56" s="3" t="s">
        <v>132</v>
      </c>
      <c r="F56" s="22">
        <v>3002818000</v>
      </c>
      <c r="G56" s="22">
        <v>529874000</v>
      </c>
      <c r="H56" s="22">
        <v>388964000</v>
      </c>
      <c r="I56" s="22">
        <v>0</v>
      </c>
      <c r="J56" s="22">
        <v>11393507000</v>
      </c>
      <c r="K56" s="22">
        <v>988769000</v>
      </c>
      <c r="L56" s="22">
        <v>187000000</v>
      </c>
      <c r="M56" s="22">
        <v>23439000</v>
      </c>
      <c r="N56" s="22">
        <v>0</v>
      </c>
      <c r="O56" s="23">
        <f t="shared" si="3"/>
        <v>16514371000</v>
      </c>
    </row>
    <row r="57" spans="2:15" ht="16.5" customHeight="1">
      <c r="B57" s="21" t="s">
        <v>86</v>
      </c>
      <c r="C57" s="14" t="s">
        <v>1</v>
      </c>
      <c r="E57" s="3" t="s">
        <v>133</v>
      </c>
      <c r="F57" s="22">
        <v>474149000</v>
      </c>
      <c r="G57" s="22">
        <v>99499000</v>
      </c>
      <c r="H57" s="22">
        <v>116146000</v>
      </c>
      <c r="I57" s="22">
        <v>0</v>
      </c>
      <c r="J57" s="22">
        <v>7166000</v>
      </c>
      <c r="K57" s="22">
        <v>197843000</v>
      </c>
      <c r="L57" s="22">
        <v>0</v>
      </c>
      <c r="M57" s="22">
        <v>0</v>
      </c>
      <c r="N57" s="22">
        <v>0</v>
      </c>
      <c r="O57" s="23">
        <f t="shared" si="3"/>
        <v>894803000</v>
      </c>
    </row>
    <row r="58" spans="2:15" ht="16.5" customHeight="1">
      <c r="B58" s="21" t="s">
        <v>87</v>
      </c>
      <c r="C58" s="14" t="s">
        <v>1</v>
      </c>
      <c r="E58" s="3" t="s">
        <v>134</v>
      </c>
      <c r="F58" s="22">
        <v>59302000</v>
      </c>
      <c r="G58" s="22">
        <v>7176000</v>
      </c>
      <c r="H58" s="22">
        <v>21112000</v>
      </c>
      <c r="I58" s="22">
        <v>0</v>
      </c>
      <c r="J58" s="22">
        <v>44624000</v>
      </c>
      <c r="K58" s="22">
        <v>1225676000</v>
      </c>
      <c r="L58" s="22">
        <v>1168235000</v>
      </c>
      <c r="M58" s="22">
        <v>0</v>
      </c>
      <c r="N58" s="22">
        <v>0</v>
      </c>
      <c r="O58" s="23">
        <f t="shared" si="3"/>
        <v>2526125000</v>
      </c>
    </row>
    <row r="59" spans="2:15" ht="16.5" customHeight="1">
      <c r="B59" s="21" t="s">
        <v>88</v>
      </c>
      <c r="C59" s="14" t="s">
        <v>1</v>
      </c>
      <c r="E59" s="3" t="s">
        <v>135</v>
      </c>
      <c r="F59" s="22">
        <v>180538000</v>
      </c>
      <c r="G59" s="22">
        <v>26859000</v>
      </c>
      <c r="H59" s="22">
        <v>38057000</v>
      </c>
      <c r="I59" s="22">
        <v>0</v>
      </c>
      <c r="J59" s="22">
        <v>3756000</v>
      </c>
      <c r="K59" s="22">
        <v>84696000</v>
      </c>
      <c r="L59" s="22">
        <v>0</v>
      </c>
      <c r="M59" s="22">
        <v>0</v>
      </c>
      <c r="N59" s="22">
        <v>0</v>
      </c>
      <c r="O59" s="23">
        <f t="shared" si="3"/>
        <v>333906000</v>
      </c>
    </row>
    <row r="60" spans="2:15" ht="16.5" customHeight="1">
      <c r="B60" s="21" t="s">
        <v>89</v>
      </c>
      <c r="C60" s="14" t="s">
        <v>1</v>
      </c>
      <c r="E60" s="3" t="s">
        <v>136</v>
      </c>
      <c r="F60" s="22">
        <v>292172000</v>
      </c>
      <c r="G60" s="22">
        <v>53314000</v>
      </c>
      <c r="H60" s="22">
        <v>47344000</v>
      </c>
      <c r="I60" s="22">
        <v>0</v>
      </c>
      <c r="J60" s="22">
        <v>2574954000</v>
      </c>
      <c r="K60" s="22">
        <v>195285000</v>
      </c>
      <c r="L60" s="22">
        <v>9006457000</v>
      </c>
      <c r="M60" s="22">
        <v>0</v>
      </c>
      <c r="N60" s="22">
        <v>0</v>
      </c>
      <c r="O60" s="23">
        <f t="shared" si="3"/>
        <v>12169526000</v>
      </c>
    </row>
    <row r="61" spans="2:15" ht="16.5" customHeight="1">
      <c r="B61" s="21" t="s">
        <v>90</v>
      </c>
      <c r="C61" s="14" t="s">
        <v>1</v>
      </c>
      <c r="E61" s="3" t="s">
        <v>137</v>
      </c>
      <c r="F61" s="22">
        <v>136285000</v>
      </c>
      <c r="G61" s="22">
        <v>25173000</v>
      </c>
      <c r="H61" s="22">
        <v>23802000</v>
      </c>
      <c r="I61" s="22">
        <v>0</v>
      </c>
      <c r="J61" s="22">
        <v>57535000</v>
      </c>
      <c r="K61" s="22">
        <v>29000000</v>
      </c>
      <c r="L61" s="22">
        <v>0</v>
      </c>
      <c r="M61" s="22">
        <v>0</v>
      </c>
      <c r="N61" s="22">
        <v>0</v>
      </c>
      <c r="O61" s="23">
        <f t="shared" si="3"/>
        <v>271795000</v>
      </c>
    </row>
    <row r="62" spans="2:15" ht="16.5" customHeight="1" thickBot="1">
      <c r="B62" s="21" t="s">
        <v>91</v>
      </c>
      <c r="C62" s="14" t="s">
        <v>1</v>
      </c>
      <c r="E62" s="3" t="s">
        <v>138</v>
      </c>
      <c r="F62" s="22">
        <v>153544000</v>
      </c>
      <c r="G62" s="22">
        <v>31119000</v>
      </c>
      <c r="H62" s="22">
        <v>44241000</v>
      </c>
      <c r="I62" s="22">
        <v>0</v>
      </c>
      <c r="J62" s="22">
        <v>2977728000</v>
      </c>
      <c r="K62" s="22">
        <v>5650789000</v>
      </c>
      <c r="L62" s="22">
        <v>9591065000</v>
      </c>
      <c r="M62" s="22">
        <v>0</v>
      </c>
      <c r="N62" s="22">
        <v>0</v>
      </c>
      <c r="O62" s="23">
        <f t="shared" si="3"/>
        <v>18448486000</v>
      </c>
    </row>
    <row r="63" spans="1:15" ht="19.5" customHeight="1" hidden="1">
      <c r="A63" s="12" t="s">
        <v>37</v>
      </c>
      <c r="B63" s="21" t="s">
        <v>1</v>
      </c>
      <c r="E63" s="24" t="s">
        <v>1</v>
      </c>
      <c r="F63" s="25" t="s">
        <v>1</v>
      </c>
      <c r="G63" s="25" t="s">
        <v>1</v>
      </c>
      <c r="H63" s="25" t="s">
        <v>1</v>
      </c>
      <c r="I63" s="25" t="s">
        <v>1</v>
      </c>
      <c r="J63" s="25" t="s">
        <v>1</v>
      </c>
      <c r="K63" s="25" t="s">
        <v>1</v>
      </c>
      <c r="L63" s="25" t="s">
        <v>1</v>
      </c>
      <c r="M63" s="25" t="s">
        <v>1</v>
      </c>
      <c r="N63" s="25" t="s">
        <v>1</v>
      </c>
      <c r="O63" s="26">
        <f>SUM($F$63:$N$63)</f>
        <v>0</v>
      </c>
    </row>
    <row r="64" spans="1:15" ht="12" customHeight="1" thickBot="1">
      <c r="A64" s="27" t="s">
        <v>5</v>
      </c>
      <c r="E64" s="28" t="s">
        <v>1</v>
      </c>
      <c r="F64" s="29" t="s">
        <v>1</v>
      </c>
      <c r="G64" s="29" t="s">
        <v>1</v>
      </c>
      <c r="H64" s="29" t="s">
        <v>1</v>
      </c>
      <c r="I64" s="29" t="s">
        <v>1</v>
      </c>
      <c r="J64" s="29" t="s">
        <v>1</v>
      </c>
      <c r="K64" s="29" t="s">
        <v>1</v>
      </c>
      <c r="L64" s="29" t="s">
        <v>1</v>
      </c>
      <c r="M64" s="29" t="s">
        <v>1</v>
      </c>
      <c r="N64" s="29" t="s">
        <v>1</v>
      </c>
      <c r="O64" s="30" t="s">
        <v>1</v>
      </c>
    </row>
    <row r="65" spans="1:15" ht="22.5" customHeight="1" thickBot="1">
      <c r="A65" s="27" t="s">
        <v>1</v>
      </c>
      <c r="B65" s="31" t="s">
        <v>38</v>
      </c>
      <c r="E65" s="4" t="s">
        <v>39</v>
      </c>
      <c r="F65" s="32">
        <v>121141335000</v>
      </c>
      <c r="G65" s="32">
        <v>20647043000</v>
      </c>
      <c r="H65" s="32">
        <v>38617089000</v>
      </c>
      <c r="I65" s="32">
        <v>55000000000</v>
      </c>
      <c r="J65" s="32">
        <v>231917855000</v>
      </c>
      <c r="K65" s="32">
        <v>24432219000</v>
      </c>
      <c r="L65" s="32">
        <v>30762311000</v>
      </c>
      <c r="M65" s="32">
        <v>5976207000</v>
      </c>
      <c r="N65" s="32">
        <v>3148431000</v>
      </c>
      <c r="O65" s="20">
        <f>SUM($F$65:$N$65)</f>
        <v>531642490000</v>
      </c>
    </row>
    <row r="66" spans="1:15" ht="22.5" customHeight="1" thickBot="1">
      <c r="A66" s="27" t="s">
        <v>1</v>
      </c>
      <c r="B66" s="31" t="s">
        <v>40</v>
      </c>
      <c r="E66" s="4" t="s">
        <v>41</v>
      </c>
      <c r="F66" s="32">
        <v>17663387000</v>
      </c>
      <c r="G66" s="32">
        <v>3062774000</v>
      </c>
      <c r="H66" s="32">
        <v>7228954000</v>
      </c>
      <c r="I66" s="32">
        <v>0</v>
      </c>
      <c r="J66" s="32">
        <v>4540219000</v>
      </c>
      <c r="K66" s="32">
        <v>24758959000</v>
      </c>
      <c r="L66" s="32">
        <v>1512106000</v>
      </c>
      <c r="M66" s="32">
        <v>4399100000</v>
      </c>
      <c r="N66" s="32">
        <v>0</v>
      </c>
      <c r="O66" s="20">
        <f>SUM($F$66:$N$66)</f>
        <v>63165499000</v>
      </c>
    </row>
    <row r="67" spans="1:15" ht="22.5" customHeight="1" thickBot="1">
      <c r="A67" s="27" t="s">
        <v>1</v>
      </c>
      <c r="B67" s="31" t="s">
        <v>42</v>
      </c>
      <c r="E67" s="4" t="s">
        <v>43</v>
      </c>
      <c r="F67" s="32">
        <v>561858500</v>
      </c>
      <c r="G67" s="32">
        <v>60602500</v>
      </c>
      <c r="H67" s="32">
        <v>608284000</v>
      </c>
      <c r="I67" s="32">
        <v>0</v>
      </c>
      <c r="J67" s="32">
        <v>2004017000</v>
      </c>
      <c r="K67" s="32">
        <v>262006000</v>
      </c>
      <c r="L67" s="32">
        <v>0</v>
      </c>
      <c r="M67" s="32">
        <v>0</v>
      </c>
      <c r="N67" s="32">
        <v>0</v>
      </c>
      <c r="O67" s="20">
        <f>SUM($F$67:$N$67)</f>
        <v>3496768000</v>
      </c>
    </row>
    <row r="68" spans="1:15" ht="22.5" customHeight="1" thickBot="1">
      <c r="A68" s="27" t="s">
        <v>5</v>
      </c>
      <c r="B68" s="31" t="s">
        <v>1</v>
      </c>
      <c r="E68" s="4" t="s">
        <v>44</v>
      </c>
      <c r="F68" s="32">
        <f aca="true" t="shared" si="4" ref="F68:N68">F67+F66+F65</f>
        <v>139366580500</v>
      </c>
      <c r="G68" s="32">
        <f t="shared" si="4"/>
        <v>23770419500</v>
      </c>
      <c r="H68" s="32">
        <f t="shared" si="4"/>
        <v>46454327000</v>
      </c>
      <c r="I68" s="32">
        <f t="shared" si="4"/>
        <v>55000000000</v>
      </c>
      <c r="J68" s="32">
        <f t="shared" si="4"/>
        <v>238462091000</v>
      </c>
      <c r="K68" s="32">
        <f t="shared" si="4"/>
        <v>49453184000</v>
      </c>
      <c r="L68" s="32">
        <f t="shared" si="4"/>
        <v>32274417000</v>
      </c>
      <c r="M68" s="32">
        <f t="shared" si="4"/>
        <v>10375307000</v>
      </c>
      <c r="N68" s="32">
        <f t="shared" si="4"/>
        <v>3148431000</v>
      </c>
      <c r="O68" s="20">
        <f>SUM($F$68:$N$68)</f>
        <v>598304757000</v>
      </c>
    </row>
    <row r="69" spans="1:15" ht="22.5" customHeight="1" thickBot="1">
      <c r="A69" s="7" t="s">
        <v>45</v>
      </c>
      <c r="B69" s="21" t="s">
        <v>1</v>
      </c>
      <c r="E69" s="4" t="s">
        <v>46</v>
      </c>
      <c r="F69" s="32">
        <v>0</v>
      </c>
      <c r="G69" s="32">
        <v>0</v>
      </c>
      <c r="H69" s="32">
        <v>0</v>
      </c>
      <c r="I69" s="32">
        <v>0</v>
      </c>
      <c r="J69" s="32">
        <v>30635004000</v>
      </c>
      <c r="K69" s="32">
        <v>0</v>
      </c>
      <c r="L69" s="32">
        <v>24401713000</v>
      </c>
      <c r="M69" s="32">
        <v>0</v>
      </c>
      <c r="N69" s="32">
        <v>0</v>
      </c>
      <c r="O69" s="20">
        <f>SUM($F$69:$N$69)</f>
        <v>55036717000</v>
      </c>
    </row>
    <row r="70" spans="1:15" ht="22.5" customHeight="1" thickBot="1">
      <c r="A70" s="7" t="s">
        <v>47</v>
      </c>
      <c r="B70" s="21" t="s">
        <v>1</v>
      </c>
      <c r="E70" s="4" t="s">
        <v>48</v>
      </c>
      <c r="F70" s="32">
        <v>0</v>
      </c>
      <c r="G70" s="32">
        <v>0</v>
      </c>
      <c r="H70" s="32">
        <v>0</v>
      </c>
      <c r="I70" s="32">
        <v>0</v>
      </c>
      <c r="J70" s="32">
        <v>1932573000</v>
      </c>
      <c r="K70" s="32">
        <v>0</v>
      </c>
      <c r="L70" s="32">
        <v>0</v>
      </c>
      <c r="M70" s="32">
        <v>0</v>
      </c>
      <c r="N70" s="32">
        <v>0</v>
      </c>
      <c r="O70" s="20">
        <f>SUM($F$70:$N$70)</f>
        <v>1932573000</v>
      </c>
    </row>
    <row r="71" spans="1:15" ht="31.5" customHeight="1" thickBot="1">
      <c r="A71" s="31" t="s">
        <v>5</v>
      </c>
      <c r="B71" s="21" t="s">
        <v>1</v>
      </c>
      <c r="E71" s="5" t="s">
        <v>49</v>
      </c>
      <c r="F71" s="32">
        <f aca="true" t="shared" si="5" ref="F71:N71">F68-(F69+F70)</f>
        <v>139366580500</v>
      </c>
      <c r="G71" s="32">
        <f t="shared" si="5"/>
        <v>23770419500</v>
      </c>
      <c r="H71" s="32">
        <f t="shared" si="5"/>
        <v>46454327000</v>
      </c>
      <c r="I71" s="32">
        <f t="shared" si="5"/>
        <v>55000000000</v>
      </c>
      <c r="J71" s="32">
        <f t="shared" si="5"/>
        <v>205894514000</v>
      </c>
      <c r="K71" s="32">
        <f t="shared" si="5"/>
        <v>49453184000</v>
      </c>
      <c r="L71" s="32">
        <f t="shared" si="5"/>
        <v>7872704000</v>
      </c>
      <c r="M71" s="32">
        <f t="shared" si="5"/>
        <v>10375307000</v>
      </c>
      <c r="N71" s="32">
        <f t="shared" si="5"/>
        <v>3148431000</v>
      </c>
      <c r="O71" s="32">
        <f>SUM($F$71:$N$71)</f>
        <v>541335467000</v>
      </c>
    </row>
    <row r="72" ht="19.5" customHeight="1">
      <c r="O72" s="33" t="s">
        <v>1</v>
      </c>
    </row>
    <row r="78" ht="15">
      <c r="O78" s="34" t="s">
        <v>1</v>
      </c>
    </row>
  </sheetData>
  <sheetProtection/>
  <mergeCells count="14">
    <mergeCell ref="H13:H14"/>
    <mergeCell ref="I13:I14"/>
    <mergeCell ref="J13:J14"/>
    <mergeCell ref="K13:K14"/>
    <mergeCell ref="L13:L14"/>
    <mergeCell ref="M13:M14"/>
    <mergeCell ref="N13:N14"/>
    <mergeCell ref="O13:O14"/>
    <mergeCell ref="E9:O9"/>
    <mergeCell ref="E10:O10"/>
    <mergeCell ref="E11:O11"/>
    <mergeCell ref="E13:E14"/>
    <mergeCell ref="F13:F14"/>
    <mergeCell ref="G13:G14"/>
  </mergeCells>
  <printOptions horizontalCentered="1" verticalCentered="1"/>
  <pageMargins left="0.2362204724409449" right="0.15748031496062992" top="0.2755905511811024" bottom="0.31496062992125984" header="0.1968503937007874" footer="0.2755905511811024"/>
  <pageSetup firstPageNumber="1" useFirstPageNumber="1"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AKBUDAK</dc:creator>
  <cp:keywords/>
  <dc:description/>
  <cp:lastModifiedBy>Ali  RENÇBER</cp:lastModifiedBy>
  <cp:lastPrinted>2019-02-25T08:40:43Z</cp:lastPrinted>
  <dcterms:created xsi:type="dcterms:W3CDTF">2014-10-15T14:25:44Z</dcterms:created>
  <dcterms:modified xsi:type="dcterms:W3CDTF">2019-02-25T08:40:52Z</dcterms:modified>
  <cp:category/>
  <cp:version/>
  <cp:contentType/>
  <cp:contentStatus/>
</cp:coreProperties>
</file>