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7" sheetId="1" r:id="rId1"/>
    <sheet name="2018" sheetId="2" r:id="rId2"/>
    <sheet name="2019" sheetId="3" r:id="rId3"/>
  </sheets>
  <definedNames>
    <definedName name="Asama" localSheetId="1">'2018'!$B$2</definedName>
    <definedName name="Asama" localSheetId="2">'2019'!$B$2</definedName>
    <definedName name="Asama">'2017'!$B$2</definedName>
    <definedName name="AsamaAd" localSheetId="1">'2018'!$C$2</definedName>
    <definedName name="AsamaAd" localSheetId="2">'2019'!$C$2</definedName>
    <definedName name="AsamaAd">'2017'!$C$2</definedName>
    <definedName name="AyAd" localSheetId="1">'2018'!$C$4</definedName>
    <definedName name="AyAd" localSheetId="2">'2019'!$C$4</definedName>
    <definedName name="AyAd">'2017'!$C$4</definedName>
    <definedName name="AyNo" localSheetId="1">'2018'!$B$4</definedName>
    <definedName name="AyNo" localSheetId="2">'2019'!$B$4</definedName>
    <definedName name="AyNo">'2017'!$B$4</definedName>
    <definedName name="ButceYil" localSheetId="1">'2018'!$B$1</definedName>
    <definedName name="ButceYil" localSheetId="2">'2019'!$B$1</definedName>
    <definedName name="ButceYil">'2017'!$B$1</definedName>
    <definedName name="SatirBaslik" localSheetId="1">'2018'!$A$15:$B$21</definedName>
    <definedName name="SatirBaslik" localSheetId="2">'2019'!$A$15:$B$21</definedName>
    <definedName name="SatirBaslik">'2017'!$A$15:$B$21</definedName>
    <definedName name="SutunBaslik" localSheetId="1">'2018'!$D$1:$N$5</definedName>
    <definedName name="SutunBaslik" localSheetId="2">'2019'!$D$1:$N$5</definedName>
    <definedName name="SutunBaslik">'2017'!$D$1:$N$5</definedName>
    <definedName name="TeklifYil" localSheetId="1">'2018'!$B$5</definedName>
    <definedName name="TeklifYil" localSheetId="2">'2019'!$B$5</definedName>
    <definedName name="TeklifYil">'2017'!$B$5</definedName>
  </definedNames>
  <calcPr fullCalcOnLoad="1"/>
</workbook>
</file>

<file path=xl/sharedStrings.xml><?xml version="1.0" encoding="utf-8"?>
<sst xmlns="http://schemas.openxmlformats.org/spreadsheetml/2006/main" count="1037" uniqueCount="142">
  <si>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</si>
  <si>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</si>
  <si>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</si>
  <si>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</si>
  <si>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</si>
  <si>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</si>
  <si>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</si>
  <si>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</si>
  <si>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</si>
  <si>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</si>
  <si>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</si>
  <si>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</si>
  <si>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</si>
  <si>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</si>
  <si>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</si>
  <si>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</si>
  <si>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</si>
  <si>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</si>
  <si>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</si>
  <si>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</si>
  <si>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</si>
  <si>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</si>
  <si>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</si>
  <si>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(II) SAYILI CETVEL -ÖZEL BÜTÇELİ DİĞER KURUMLAR</t>
  </si>
  <si>
    <t>(EKONOMİK SINIFLANDIRMA)</t>
  </si>
  <si>
    <t>KURUMLAR</t>
  </si>
  <si>
    <t>PERSONEL GİDERLERİ</t>
  </si>
  <si>
    <t>SOS. GÜV. DEV. PRİMİ GİD.</t>
  </si>
  <si>
    <t>MAL VE HİZMET ALIM GİDERLERİ</t>
  </si>
  <si>
    <t>FAİZ GİDERLERİ</t>
  </si>
  <si>
    <t>CARİ TRANSFER</t>
  </si>
  <si>
    <t>SERMAYE GİDERİ</t>
  </si>
  <si>
    <t>SERMAYE TRANSFERİ</t>
  </si>
  <si>
    <t>BORÇ VERME</t>
  </si>
  <si>
    <t>YEDEK ÖDENEK</t>
  </si>
  <si>
    <t>TOPLAM</t>
  </si>
  <si>
    <t>KURKOD</t>
  </si>
  <si>
    <t>X</t>
  </si>
  <si>
    <t>40/42</t>
  </si>
  <si>
    <t>ÖZEL BÜTÇELİ DİĞER KURUMLAR</t>
  </si>
  <si>
    <t>38/40</t>
  </si>
  <si>
    <t>ÖZEL BÜTÇELİ KURUMLAR TOPLAMI</t>
  </si>
  <si>
    <t>2017</t>
  </si>
  <si>
    <t>10</t>
  </si>
  <si>
    <t>Tasarı</t>
  </si>
  <si>
    <t>3</t>
  </si>
  <si>
    <t>Ekim</t>
  </si>
  <si>
    <t>40.01</t>
  </si>
  <si>
    <t>40.02</t>
  </si>
  <si>
    <t>40.03</t>
  </si>
  <si>
    <t>40.04</t>
  </si>
  <si>
    <t>40.05</t>
  </si>
  <si>
    <t>40.06</t>
  </si>
  <si>
    <t>40.07</t>
  </si>
  <si>
    <t>40.08</t>
  </si>
  <si>
    <t>40.09</t>
  </si>
  <si>
    <t>40.10</t>
  </si>
  <si>
    <t>40.13</t>
  </si>
  <si>
    <t>40.14</t>
  </si>
  <si>
    <t>40.15</t>
  </si>
  <si>
    <t>40.16</t>
  </si>
  <si>
    <t>40.17</t>
  </si>
  <si>
    <t>40.18</t>
  </si>
  <si>
    <t>40.19</t>
  </si>
  <si>
    <t>40.21</t>
  </si>
  <si>
    <t>40.22</t>
  </si>
  <si>
    <t>40.24</t>
  </si>
  <si>
    <t>40.26</t>
  </si>
  <si>
    <t>40.27</t>
  </si>
  <si>
    <t>40.28</t>
  </si>
  <si>
    <t>40.30</t>
  </si>
  <si>
    <t>40.32</t>
  </si>
  <si>
    <t>40.34</t>
  </si>
  <si>
    <t>40.35</t>
  </si>
  <si>
    <t>40.40</t>
  </si>
  <si>
    <t>40.41</t>
  </si>
  <si>
    <t>40.49</t>
  </si>
  <si>
    <t>40.50</t>
  </si>
  <si>
    <t>40.51</t>
  </si>
  <si>
    <t>40.52</t>
  </si>
  <si>
    <t>40.53</t>
  </si>
  <si>
    <t>40.54</t>
  </si>
  <si>
    <t>40.55</t>
  </si>
  <si>
    <t>40.56</t>
  </si>
  <si>
    <t>40.57</t>
  </si>
  <si>
    <t>40.58</t>
  </si>
  <si>
    <t>40.59</t>
  </si>
  <si>
    <t>40.60</t>
  </si>
  <si>
    <t>40.61</t>
  </si>
  <si>
    <t>40.62</t>
  </si>
  <si>
    <t>ÖLÇME SEÇME VE YERLEŞTİRME MERKEZİ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</si>
  <si>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</si>
  <si>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</si>
  <si>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</si>
  <si>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</si>
  <si>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</si>
  <si>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VE ORTA DOĞU AMME İDARESİ ENSTİTÜSÜ</t>
  </si>
  <si>
    <t>TÜRKİYE BİLİMSEL VE TEKNOLOJİK ARAŞTIRMA KURUMU</t>
  </si>
  <si>
    <t>TÜRKİYE BİLİMLER AKADEMİSİ</t>
  </si>
  <si>
    <t xml:space="preserve">TÜRKİYE ADALET AKADEMİSİ </t>
  </si>
  <si>
    <t>YÜKSEK ÖĞRENİM KREDİ VE YURTLAR KURUMU</t>
  </si>
  <si>
    <t>SPOR GENEL MÜDÜRLÜĞÜ</t>
  </si>
  <si>
    <t>DEVLET TİYATROLARI GENEL MÜDÜRLÜĞÜ</t>
  </si>
  <si>
    <t>DEVLET OPERA VE BALESİ GENEL MÜDÜRLÜĞÜ</t>
  </si>
  <si>
    <t>ORMAN GENEL MÜDÜRLÜĞÜ</t>
  </si>
  <si>
    <t>VAKIFLAR GENEL MÜDÜRLÜĞÜ</t>
  </si>
  <si>
    <t xml:space="preserve">TÜRKİYE HUDUT VE SAHİLLER SAĞLIK GENEL MÜDÜRLÜĞÜ </t>
  </si>
  <si>
    <t>TÜRK AKREDİTASYON KURUMU</t>
  </si>
  <si>
    <t>TÜRK STANDARTLARI ENSTİTÜSÜ</t>
  </si>
  <si>
    <t>TÜRK PATENT ENSTİTÜSÜ</t>
  </si>
  <si>
    <t>ULUSAL BOR ARAŞTIRMA ENSTİTÜSÜ</t>
  </si>
  <si>
    <t>TÜRKİYE ATOM ENERJİSİ KURUMU</t>
  </si>
  <si>
    <t>SAVUNMA SANAYİ MÜSTEŞARLIĞI</t>
  </si>
  <si>
    <t>KÜÇÜK VE ORTA ÖLÇEKLİ İŞLETMELERİ GELİŞTİRME VE DESTEKLEME İDARESİ BAŞKANLIĞI</t>
  </si>
  <si>
    <t>TÜRK İŞBİRLİĞİ VE KOORDİNASYON AJANSI BAŞKANLIĞI</t>
  </si>
  <si>
    <t>GAP BÖLGE KALKINMA İDARESİ</t>
  </si>
  <si>
    <t>ÖZELLEŞTİRME İDARESİ BAŞKANLIĞI</t>
  </si>
  <si>
    <t>MADEN TETKİK VE ARAMA GENEL MÜDÜRLÜĞÜ</t>
  </si>
  <si>
    <t>CEZA VE İNFAZ KURUMLARI İLE TUTUKEVLERİ İŞ YURTLARI KURUMU</t>
  </si>
  <si>
    <t>SİVİL HAVACILIK GENEL MÜDÜRLÜĞÜ</t>
  </si>
  <si>
    <t>MESLEKİ YETERLİLİK KURUMU</t>
  </si>
  <si>
    <t>YURTDIŞI TÜRKLER VE AKRABA TOPLULUKLAR BAŞKANLIĞI</t>
  </si>
  <si>
    <t xml:space="preserve">KARAYOLLARI GENEL MÜDÜRLÜĞÜ </t>
  </si>
  <si>
    <t>TÜRKİYE YAZMA ESERLER KURUMU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</si>
  <si>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</si>
  <si>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</si>
  <si>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</si>
  <si>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DEVLET SU İŞLERİ GENEL MÜDÜRLÜĞÜ</t>
  </si>
  <si>
    <t>TÜRKİYE SU ENSTİTÜSÜ</t>
  </si>
  <si>
    <t>TÜRKİYE İLAÇ VE TIBBİ CİHAZ KURUMU</t>
  </si>
  <si>
    <t>KAMU DENETÇİLİĞİ KURUMU</t>
  </si>
  <si>
    <t>TÜRKİYE İNSAN HAKLARI VE EŞİTLİK KURUMU</t>
  </si>
  <si>
    <t>TÜRKİYE SAĞLIK ENSTİTÜLERİ BAŞKANLIĞI</t>
  </si>
  <si>
    <t>CUMHURBAŞKANLIĞI</t>
  </si>
  <si>
    <t>YÜKSEKÖĞRETİM KURUMLARI</t>
  </si>
  <si>
    <t>13</t>
  </si>
  <si>
    <t>2018</t>
  </si>
  <si>
    <t>23</t>
  </si>
  <si>
    <t>2019</t>
  </si>
  <si>
    <t xml:space="preserve">2017 YILI MERKEZİ YÖNETİM BÜTÇE KANUNU İCMALİ </t>
  </si>
  <si>
    <t xml:space="preserve">(II) SAYILI CETVEL -ÖZEL BÜTÇELİ DİĞER KURUMLAR 2018 YILI BÜTÇE GİDER TAHMİNLERİ </t>
  </si>
  <si>
    <t xml:space="preserve">(II) SAYILI CETVEL -ÖZEL BÜTÇELİ DİĞER KURUMLAR 2019 YILI BÜTÇE GİDER TAHMİNLERİ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</si>
</sst>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0">
    <font>
      <sz val="10"/>
      <name val="Arial Tur"/>
      <family val="0"/>
    </font>
    <font>
      <sz val="10"/>
      <name val="Arial"/>
      <family val="0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Arial"/>
      <family val="0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sz val="11"/>
      <color indexed="8"/>
      <name val="Calibri"/>
      <family val="2"/>
    </font>
    <font>
      <b/>
      <sz val="13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2"/>
      <name val="Arial Tur"/>
      <family val="0"/>
    </font>
    <font>
      <b/>
      <sz val="12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21" borderId="6" applyNumberFormat="0" applyAlignment="0" applyProtection="0"/>
    <xf numFmtId="0" fontId="44" fillId="23" borderId="7" applyNumberFormat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8" applyNumberFormat="0" applyFont="0" applyAlignment="0" applyProtection="0"/>
    <xf numFmtId="0" fontId="47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37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13" xfId="0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15" xfId="0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49" fontId="15" fillId="0" borderId="0" xfId="0" applyNumberFormat="1" applyFont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3" fontId="16" fillId="0" borderId="16" xfId="0" applyNumberFormat="1" applyFont="1" applyBorder="1" applyAlignment="1">
      <alignment vertical="center"/>
    </xf>
    <xf numFmtId="3" fontId="16" fillId="0" borderId="11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="75" zoomScaleNormal="75" workbookViewId="0" topLeftCell="E9">
      <selection activeCell="A1" sqref="A1"/>
    </sheetView>
  </sheetViews>
  <sheetFormatPr defaultColWidth="9.00390625" defaultRowHeight="12.75"/>
  <cols>
    <col min="1" max="3" width="9.125" style="13" hidden="1" customWidth="1"/>
    <col min="4" max="4" width="14.75390625" style="13" hidden="1" customWidth="1"/>
    <col min="5" max="5" width="70.75390625" style="13" bestFit="1" customWidth="1"/>
    <col min="6" max="6" width="20.25390625" style="13" customWidth="1"/>
    <col min="7" max="8" width="18.75390625" style="13" bestFit="1" customWidth="1"/>
    <col min="9" max="9" width="17.75390625" style="13" bestFit="1" customWidth="1"/>
    <col min="10" max="10" width="18.75390625" style="13" bestFit="1" customWidth="1"/>
    <col min="11" max="11" width="20.375" style="13" customWidth="1"/>
    <col min="12" max="13" width="18.75390625" style="13" bestFit="1" customWidth="1"/>
    <col min="14" max="14" width="17.75390625" style="13" bestFit="1" customWidth="1"/>
    <col min="15" max="15" width="20.75390625" style="13" bestFit="1" customWidth="1"/>
    <col min="16" max="16" width="9.125" style="13" bestFit="1" customWidth="1"/>
    <col min="17" max="16384" width="9.125" style="13" customWidth="1"/>
  </cols>
  <sheetData>
    <row r="1" spans="1:15" ht="12.75" hidden="1">
      <c r="A1" s="1" t="s">
        <v>0</v>
      </c>
      <c r="B1" s="2" t="s">
        <v>42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45</v>
      </c>
      <c r="C2" s="3" t="s">
        <v>44</v>
      </c>
      <c r="D2" s="4" t="s">
        <v>7</v>
      </c>
      <c r="E2" s="18" t="str">
        <f aca="true" t="shared" si="0" ref="E2:N2">ButceYil</f>
        <v>2017</v>
      </c>
      <c r="F2" s="18" t="str">
        <f t="shared" si="0"/>
        <v>2017</v>
      </c>
      <c r="G2" s="18" t="str">
        <f t="shared" si="0"/>
        <v>2017</v>
      </c>
      <c r="H2" s="18" t="str">
        <f t="shared" si="0"/>
        <v>2017</v>
      </c>
      <c r="I2" s="18" t="str">
        <f t="shared" si="0"/>
        <v>2017</v>
      </c>
      <c r="J2" s="18" t="str">
        <f t="shared" si="0"/>
        <v>2017</v>
      </c>
      <c r="K2" s="18" t="str">
        <f t="shared" si="0"/>
        <v>2017</v>
      </c>
      <c r="L2" s="18" t="str">
        <f t="shared" si="0"/>
        <v>2017</v>
      </c>
      <c r="M2" s="18" t="str">
        <f t="shared" si="0"/>
        <v>2017</v>
      </c>
      <c r="N2" s="18" t="str">
        <f t="shared" si="0"/>
        <v>2017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8" t="s">
        <v>1</v>
      </c>
      <c r="F3" s="18" t="str">
        <f aca="true" t="shared" si="1" ref="F3:N3">ButceYil</f>
        <v>2017</v>
      </c>
      <c r="G3" s="18" t="str">
        <f t="shared" si="1"/>
        <v>2017</v>
      </c>
      <c r="H3" s="18" t="str">
        <f t="shared" si="1"/>
        <v>2017</v>
      </c>
      <c r="I3" s="18" t="str">
        <f t="shared" si="1"/>
        <v>2017</v>
      </c>
      <c r="J3" s="18" t="str">
        <f t="shared" si="1"/>
        <v>2017</v>
      </c>
      <c r="K3" s="18" t="str">
        <f t="shared" si="1"/>
        <v>2017</v>
      </c>
      <c r="L3" s="18" t="str">
        <f t="shared" si="1"/>
        <v>2017</v>
      </c>
      <c r="M3" s="18" t="str">
        <f t="shared" si="1"/>
        <v>2017</v>
      </c>
      <c r="N3" s="18" t="str">
        <f t="shared" si="1"/>
        <v>2017</v>
      </c>
      <c r="O3" s="8" t="s">
        <v>1</v>
      </c>
    </row>
    <row r="4" spans="1:15" ht="12.75" hidden="1">
      <c r="A4" s="7" t="s">
        <v>9</v>
      </c>
      <c r="B4" s="2" t="s">
        <v>43</v>
      </c>
      <c r="C4" s="3" t="s">
        <v>46</v>
      </c>
      <c r="D4" s="4" t="s">
        <v>10</v>
      </c>
      <c r="E4" s="18" t="s">
        <v>1</v>
      </c>
      <c r="F4" s="18" t="str">
        <f aca="true" t="shared" si="2" ref="F4:N4">Asama</f>
        <v>3</v>
      </c>
      <c r="G4" s="18" t="str">
        <f t="shared" si="2"/>
        <v>3</v>
      </c>
      <c r="H4" s="18" t="str">
        <f t="shared" si="2"/>
        <v>3</v>
      </c>
      <c r="I4" s="18" t="str">
        <f t="shared" si="2"/>
        <v>3</v>
      </c>
      <c r="J4" s="18" t="str">
        <f t="shared" si="2"/>
        <v>3</v>
      </c>
      <c r="K4" s="18" t="str">
        <f t="shared" si="2"/>
        <v>3</v>
      </c>
      <c r="L4" s="18" t="str">
        <f t="shared" si="2"/>
        <v>3</v>
      </c>
      <c r="M4" s="18" t="str">
        <f t="shared" si="2"/>
        <v>3</v>
      </c>
      <c r="N4" s="18" t="str">
        <f t="shared" si="2"/>
        <v>3</v>
      </c>
      <c r="O4" s="8" t="s">
        <v>1</v>
      </c>
    </row>
    <row r="5" spans="1:15" ht="12.75" hidden="1">
      <c r="A5" s="7" t="s">
        <v>11</v>
      </c>
      <c r="B5" s="9" t="s">
        <v>42</v>
      </c>
      <c r="C5" s="9" t="s">
        <v>1</v>
      </c>
      <c r="D5" s="4" t="s">
        <v>12</v>
      </c>
      <c r="E5" s="5" t="s">
        <v>1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0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1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24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.75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2" t="s">
        <v>1</v>
      </c>
      <c r="E9" s="43" t="str">
        <f>TeklifYil&amp;"  "&amp;A7</f>
        <v>2017  YILI MERKEZİ YÖNETİM BÜTÇE KANUNU İCMALİ</v>
      </c>
      <c r="F9" s="43" t="s">
        <v>1</v>
      </c>
      <c r="G9" s="43" t="s">
        <v>1</v>
      </c>
      <c r="H9" s="43" t="s">
        <v>1</v>
      </c>
      <c r="I9" s="43" t="s">
        <v>1</v>
      </c>
      <c r="J9" s="43" t="s">
        <v>1</v>
      </c>
      <c r="K9" s="43" t="s">
        <v>1</v>
      </c>
      <c r="L9" s="43" t="s">
        <v>1</v>
      </c>
      <c r="M9" s="43" t="s">
        <v>1</v>
      </c>
      <c r="N9" s="43" t="s">
        <v>1</v>
      </c>
      <c r="O9" s="43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3" t="s">
        <v>23</v>
      </c>
      <c r="F10" s="43" t="s">
        <v>1</v>
      </c>
      <c r="G10" s="43" t="s">
        <v>1</v>
      </c>
      <c r="H10" s="43" t="s">
        <v>1</v>
      </c>
      <c r="I10" s="43" t="s">
        <v>1</v>
      </c>
      <c r="J10" s="43" t="s">
        <v>1</v>
      </c>
      <c r="K10" s="43" t="s">
        <v>1</v>
      </c>
      <c r="L10" s="43" t="s">
        <v>1</v>
      </c>
      <c r="M10" s="43" t="s">
        <v>1</v>
      </c>
      <c r="N10" s="43" t="s">
        <v>1</v>
      </c>
      <c r="O10" s="43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2" t="s">
        <v>1</v>
      </c>
      <c r="E11" s="44" t="s">
        <v>24</v>
      </c>
      <c r="F11" s="44" t="s">
        <v>1</v>
      </c>
      <c r="G11" s="44" t="s">
        <v>1</v>
      </c>
      <c r="H11" s="44" t="s">
        <v>1</v>
      </c>
      <c r="I11" s="44" t="s">
        <v>1</v>
      </c>
      <c r="J11" s="44" t="s">
        <v>1</v>
      </c>
      <c r="K11" s="44" t="s">
        <v>1</v>
      </c>
      <c r="L11" s="44" t="s">
        <v>1</v>
      </c>
      <c r="M11" s="44" t="s">
        <v>1</v>
      </c>
      <c r="N11" s="44" t="s">
        <v>1</v>
      </c>
      <c r="O11" s="44" t="s">
        <v>1</v>
      </c>
    </row>
    <row r="12" spans="1:15" ht="12.75" customHeight="1">
      <c r="A12" s="9" t="s">
        <v>1</v>
      </c>
      <c r="B12" s="9" t="s">
        <v>1</v>
      </c>
      <c r="C12" s="9" t="s">
        <v>1</v>
      </c>
      <c r="D12" s="12" t="s">
        <v>1</v>
      </c>
      <c r="E12" s="14" t="s">
        <v>1</v>
      </c>
      <c r="F12" s="14" t="s">
        <v>1</v>
      </c>
      <c r="G12" s="14" t="s">
        <v>1</v>
      </c>
      <c r="H12" s="14" t="s">
        <v>1</v>
      </c>
      <c r="I12" s="14" t="s">
        <v>1</v>
      </c>
      <c r="J12" s="14" t="s">
        <v>1</v>
      </c>
      <c r="K12" s="14" t="s">
        <v>1</v>
      </c>
      <c r="L12" s="14" t="s">
        <v>1</v>
      </c>
      <c r="M12" s="14" t="s">
        <v>1</v>
      </c>
      <c r="N12" s="14" t="s">
        <v>1</v>
      </c>
      <c r="O12" s="25" t="str">
        <f>IF(ButceYil&gt;2008,"TL","YTL")</f>
        <v>TL</v>
      </c>
    </row>
    <row r="13" spans="1:15" s="22" customFormat="1" ht="24.75" customHeight="1">
      <c r="A13" s="20" t="s">
        <v>1</v>
      </c>
      <c r="B13" s="20" t="s">
        <v>1</v>
      </c>
      <c r="C13" s="20" t="s">
        <v>1</v>
      </c>
      <c r="D13" s="21" t="s">
        <v>1</v>
      </c>
      <c r="E13" s="47" t="s">
        <v>25</v>
      </c>
      <c r="F13" s="45" t="s">
        <v>26</v>
      </c>
      <c r="G13" s="45" t="s">
        <v>27</v>
      </c>
      <c r="H13" s="45" t="s">
        <v>28</v>
      </c>
      <c r="I13" s="45" t="s">
        <v>29</v>
      </c>
      <c r="J13" s="45" t="s">
        <v>30</v>
      </c>
      <c r="K13" s="45" t="s">
        <v>31</v>
      </c>
      <c r="L13" s="45" t="s">
        <v>32</v>
      </c>
      <c r="M13" s="45" t="s">
        <v>33</v>
      </c>
      <c r="N13" s="45" t="s">
        <v>34</v>
      </c>
      <c r="O13" s="45" t="s">
        <v>35</v>
      </c>
    </row>
    <row r="14" spans="4:15" s="22" customFormat="1" ht="24.75" customHeight="1">
      <c r="D14" s="23" t="s">
        <v>1</v>
      </c>
      <c r="E14" s="48" t="s">
        <v>1</v>
      </c>
      <c r="F14" s="46" t="s">
        <v>1</v>
      </c>
      <c r="G14" s="46" t="s">
        <v>1</v>
      </c>
      <c r="H14" s="46" t="s">
        <v>1</v>
      </c>
      <c r="I14" s="46" t="s">
        <v>1</v>
      </c>
      <c r="J14" s="46" t="s">
        <v>1</v>
      </c>
      <c r="K14" s="46" t="s">
        <v>1</v>
      </c>
      <c r="L14" s="46" t="s">
        <v>1</v>
      </c>
      <c r="M14" s="46" t="s">
        <v>1</v>
      </c>
      <c r="N14" s="46" t="s">
        <v>1</v>
      </c>
      <c r="O14" s="46" t="s">
        <v>1</v>
      </c>
    </row>
    <row r="15" spans="1:15" ht="21" customHeight="1" hidden="1">
      <c r="A15" s="23" t="s">
        <v>2</v>
      </c>
      <c r="B15" s="23" t="s">
        <v>36</v>
      </c>
      <c r="C15" s="23" t="s">
        <v>5</v>
      </c>
      <c r="E15" s="15" t="s">
        <v>1</v>
      </c>
      <c r="F15" s="16" t="s">
        <v>1</v>
      </c>
      <c r="G15" s="16" t="s">
        <v>1</v>
      </c>
      <c r="H15" s="16" t="s">
        <v>1</v>
      </c>
      <c r="I15" s="16" t="s">
        <v>1</v>
      </c>
      <c r="J15" s="16" t="s">
        <v>1</v>
      </c>
      <c r="K15" s="16" t="s">
        <v>1</v>
      </c>
      <c r="L15" s="16" t="s">
        <v>1</v>
      </c>
      <c r="M15" s="16" t="s">
        <v>1</v>
      </c>
      <c r="N15" s="16" t="s">
        <v>1</v>
      </c>
      <c r="O15" s="17" t="s">
        <v>1</v>
      </c>
    </row>
    <row r="16" spans="1:15" s="28" customFormat="1" ht="21" customHeight="1">
      <c r="A16" s="26" t="s">
        <v>1</v>
      </c>
      <c r="B16" s="27" t="s">
        <v>47</v>
      </c>
      <c r="C16" s="26" t="s">
        <v>1</v>
      </c>
      <c r="E16" s="29" t="s">
        <v>90</v>
      </c>
      <c r="F16" s="30">
        <v>213251000</v>
      </c>
      <c r="G16" s="30">
        <v>2508000</v>
      </c>
      <c r="H16" s="30">
        <v>190059000</v>
      </c>
      <c r="I16" s="30">
        <v>0</v>
      </c>
      <c r="J16" s="30">
        <v>441000</v>
      </c>
      <c r="K16" s="30">
        <v>2277000</v>
      </c>
      <c r="L16" s="30">
        <v>0</v>
      </c>
      <c r="M16" s="30">
        <v>0</v>
      </c>
      <c r="N16" s="30">
        <v>0</v>
      </c>
      <c r="O16" s="31">
        <f aca="true" t="shared" si="3" ref="O16:O58">N16+M16+L16+K16+J16+I16+H16+G16+F16</f>
        <v>408536000</v>
      </c>
    </row>
    <row r="17" spans="2:15" ht="21" customHeight="1">
      <c r="B17" s="27" t="s">
        <v>48</v>
      </c>
      <c r="C17" s="26" t="s">
        <v>1</v>
      </c>
      <c r="E17" s="29" t="s">
        <v>91</v>
      </c>
      <c r="F17" s="30">
        <v>5392000</v>
      </c>
      <c r="G17" s="30">
        <v>926000</v>
      </c>
      <c r="H17" s="30">
        <v>4516000</v>
      </c>
      <c r="I17" s="30">
        <v>0</v>
      </c>
      <c r="J17" s="30">
        <v>356000</v>
      </c>
      <c r="K17" s="30">
        <v>455000</v>
      </c>
      <c r="L17" s="30">
        <v>0</v>
      </c>
      <c r="M17" s="30">
        <v>0</v>
      </c>
      <c r="N17" s="30">
        <v>0</v>
      </c>
      <c r="O17" s="31">
        <f t="shared" si="3"/>
        <v>11645000</v>
      </c>
    </row>
    <row r="18" spans="2:15" ht="21" customHeight="1">
      <c r="B18" s="27" t="s">
        <v>49</v>
      </c>
      <c r="C18" s="26" t="s">
        <v>1</v>
      </c>
      <c r="E18" s="29" t="s">
        <v>92</v>
      </c>
      <c r="F18" s="30">
        <v>2450000</v>
      </c>
      <c r="G18" s="30">
        <v>385000</v>
      </c>
      <c r="H18" s="30">
        <v>1986000</v>
      </c>
      <c r="I18" s="30">
        <v>0</v>
      </c>
      <c r="J18" s="30">
        <v>292000</v>
      </c>
      <c r="K18" s="30">
        <v>0</v>
      </c>
      <c r="L18" s="30">
        <v>0</v>
      </c>
      <c r="M18" s="30">
        <v>0</v>
      </c>
      <c r="N18" s="30">
        <v>0</v>
      </c>
      <c r="O18" s="31">
        <f t="shared" si="3"/>
        <v>5113000</v>
      </c>
    </row>
    <row r="19" spans="2:15" ht="21" customHeight="1">
      <c r="B19" s="27" t="s">
        <v>50</v>
      </c>
      <c r="C19" s="26" t="s">
        <v>1</v>
      </c>
      <c r="E19" s="29" t="s">
        <v>93</v>
      </c>
      <c r="F19" s="30">
        <v>2224000</v>
      </c>
      <c r="G19" s="30">
        <v>365000</v>
      </c>
      <c r="H19" s="30">
        <v>2062000</v>
      </c>
      <c r="I19" s="30">
        <v>0</v>
      </c>
      <c r="J19" s="30">
        <v>269000</v>
      </c>
      <c r="K19" s="30">
        <v>0</v>
      </c>
      <c r="L19" s="30">
        <v>0</v>
      </c>
      <c r="M19" s="30">
        <v>0</v>
      </c>
      <c r="N19" s="30">
        <v>0</v>
      </c>
      <c r="O19" s="31">
        <f t="shared" si="3"/>
        <v>4920000</v>
      </c>
    </row>
    <row r="20" spans="2:15" ht="21" customHeight="1">
      <c r="B20" s="27" t="s">
        <v>51</v>
      </c>
      <c r="C20" s="26" t="s">
        <v>1</v>
      </c>
      <c r="E20" s="29" t="s">
        <v>94</v>
      </c>
      <c r="F20" s="30">
        <v>3092000</v>
      </c>
      <c r="G20" s="30">
        <v>493000</v>
      </c>
      <c r="H20" s="30">
        <v>9567000</v>
      </c>
      <c r="I20" s="30">
        <v>0</v>
      </c>
      <c r="J20" s="30">
        <v>918000</v>
      </c>
      <c r="K20" s="30">
        <v>1708000</v>
      </c>
      <c r="L20" s="30">
        <v>0</v>
      </c>
      <c r="M20" s="30">
        <v>0</v>
      </c>
      <c r="N20" s="30">
        <v>0</v>
      </c>
      <c r="O20" s="31">
        <f t="shared" si="3"/>
        <v>15778000</v>
      </c>
    </row>
    <row r="21" spans="2:15" ht="21" customHeight="1">
      <c r="B21" s="27" t="s">
        <v>52</v>
      </c>
      <c r="C21" s="26" t="s">
        <v>1</v>
      </c>
      <c r="E21" s="29" t="s">
        <v>95</v>
      </c>
      <c r="F21" s="30">
        <v>3503000</v>
      </c>
      <c r="G21" s="30">
        <v>528000</v>
      </c>
      <c r="H21" s="30">
        <v>5232000</v>
      </c>
      <c r="I21" s="30">
        <v>0</v>
      </c>
      <c r="J21" s="30">
        <v>174000</v>
      </c>
      <c r="K21" s="30">
        <v>1279000</v>
      </c>
      <c r="L21" s="30">
        <v>0</v>
      </c>
      <c r="M21" s="30">
        <v>0</v>
      </c>
      <c r="N21" s="30">
        <v>0</v>
      </c>
      <c r="O21" s="31">
        <f t="shared" si="3"/>
        <v>10716000</v>
      </c>
    </row>
    <row r="22" spans="2:15" ht="21" customHeight="1">
      <c r="B22" s="27" t="s">
        <v>53</v>
      </c>
      <c r="C22" s="26" t="s">
        <v>1</v>
      </c>
      <c r="E22" s="29" t="s">
        <v>96</v>
      </c>
      <c r="F22" s="30">
        <v>9037000</v>
      </c>
      <c r="G22" s="30">
        <v>1418000</v>
      </c>
      <c r="H22" s="30">
        <v>4145000</v>
      </c>
      <c r="I22" s="30">
        <v>0</v>
      </c>
      <c r="J22" s="30">
        <v>1547000</v>
      </c>
      <c r="K22" s="30">
        <v>2507000</v>
      </c>
      <c r="L22" s="30">
        <v>0</v>
      </c>
      <c r="M22" s="30">
        <v>0</v>
      </c>
      <c r="N22" s="30">
        <v>0</v>
      </c>
      <c r="O22" s="31">
        <f t="shared" si="3"/>
        <v>18654000</v>
      </c>
    </row>
    <row r="23" spans="2:15" ht="21" customHeight="1">
      <c r="B23" s="27" t="s">
        <v>54</v>
      </c>
      <c r="C23" s="26" t="s">
        <v>1</v>
      </c>
      <c r="E23" s="29" t="s">
        <v>97</v>
      </c>
      <c r="F23" s="30">
        <v>416451000</v>
      </c>
      <c r="G23" s="30">
        <v>88681000</v>
      </c>
      <c r="H23" s="30">
        <v>323291000</v>
      </c>
      <c r="I23" s="30">
        <v>0</v>
      </c>
      <c r="J23" s="30">
        <v>368616000</v>
      </c>
      <c r="K23" s="30">
        <v>399630000</v>
      </c>
      <c r="L23" s="30">
        <v>1600367000</v>
      </c>
      <c r="M23" s="30">
        <v>0</v>
      </c>
      <c r="N23" s="30">
        <v>0</v>
      </c>
      <c r="O23" s="31">
        <f t="shared" si="3"/>
        <v>3197036000</v>
      </c>
    </row>
    <row r="24" spans="2:15" ht="21" customHeight="1">
      <c r="B24" s="27" t="s">
        <v>55</v>
      </c>
      <c r="C24" s="26" t="s">
        <v>1</v>
      </c>
      <c r="E24" s="29" t="s">
        <v>98</v>
      </c>
      <c r="F24" s="30">
        <v>1886000</v>
      </c>
      <c r="G24" s="30">
        <v>256000</v>
      </c>
      <c r="H24" s="30">
        <v>4956000</v>
      </c>
      <c r="I24" s="30">
        <v>0</v>
      </c>
      <c r="J24" s="30">
        <v>6554000</v>
      </c>
      <c r="K24" s="30">
        <v>2334000</v>
      </c>
      <c r="L24" s="30">
        <v>0</v>
      </c>
      <c r="M24" s="30">
        <v>0</v>
      </c>
      <c r="N24" s="30">
        <v>0</v>
      </c>
      <c r="O24" s="31">
        <f t="shared" si="3"/>
        <v>15986000</v>
      </c>
    </row>
    <row r="25" spans="2:15" ht="21" customHeight="1">
      <c r="B25" s="27" t="s">
        <v>56</v>
      </c>
      <c r="C25" s="26" t="s">
        <v>1</v>
      </c>
      <c r="E25" s="29" t="s">
        <v>99</v>
      </c>
      <c r="F25" s="30">
        <v>3855000</v>
      </c>
      <c r="G25" s="30">
        <v>508000</v>
      </c>
      <c r="H25" s="30">
        <v>12033000</v>
      </c>
      <c r="I25" s="30">
        <v>0</v>
      </c>
      <c r="J25" s="30">
        <v>1408000</v>
      </c>
      <c r="K25" s="30">
        <v>4440000</v>
      </c>
      <c r="L25" s="30">
        <v>0</v>
      </c>
      <c r="M25" s="30">
        <v>0</v>
      </c>
      <c r="N25" s="30">
        <v>0</v>
      </c>
      <c r="O25" s="31">
        <f t="shared" si="3"/>
        <v>22244000</v>
      </c>
    </row>
    <row r="26" spans="2:15" ht="21" customHeight="1">
      <c r="B26" s="27" t="s">
        <v>57</v>
      </c>
      <c r="C26" s="26" t="s">
        <v>1</v>
      </c>
      <c r="E26" s="29" t="s">
        <v>100</v>
      </c>
      <c r="F26" s="30">
        <v>400581000</v>
      </c>
      <c r="G26" s="30">
        <v>72249000</v>
      </c>
      <c r="H26" s="30">
        <v>913395000</v>
      </c>
      <c r="I26" s="30">
        <v>0</v>
      </c>
      <c r="J26" s="30">
        <v>2695832000</v>
      </c>
      <c r="K26" s="30">
        <v>1379725000</v>
      </c>
      <c r="L26" s="30">
        <v>0</v>
      </c>
      <c r="M26" s="30">
        <v>5874649000</v>
      </c>
      <c r="N26" s="30">
        <v>0</v>
      </c>
      <c r="O26" s="31">
        <f t="shared" si="3"/>
        <v>11336431000</v>
      </c>
    </row>
    <row r="27" spans="2:15" ht="21" customHeight="1">
      <c r="B27" s="27" t="s">
        <v>58</v>
      </c>
      <c r="C27" s="26" t="s">
        <v>1</v>
      </c>
      <c r="E27" s="29" t="s">
        <v>101</v>
      </c>
      <c r="F27" s="30">
        <v>54598000</v>
      </c>
      <c r="G27" s="30">
        <v>9125000</v>
      </c>
      <c r="H27" s="30">
        <v>32068000</v>
      </c>
      <c r="I27" s="30">
        <v>0</v>
      </c>
      <c r="J27" s="30">
        <v>612054000</v>
      </c>
      <c r="K27" s="30">
        <v>529340000</v>
      </c>
      <c r="L27" s="30">
        <v>1647000</v>
      </c>
      <c r="M27" s="30">
        <v>0</v>
      </c>
      <c r="N27" s="30">
        <v>0</v>
      </c>
      <c r="O27" s="31">
        <f t="shared" si="3"/>
        <v>1238832000</v>
      </c>
    </row>
    <row r="28" spans="2:15" ht="21" customHeight="1">
      <c r="B28" s="27" t="s">
        <v>59</v>
      </c>
      <c r="C28" s="26" t="s">
        <v>1</v>
      </c>
      <c r="E28" s="29" t="s">
        <v>102</v>
      </c>
      <c r="F28" s="30">
        <v>133357000</v>
      </c>
      <c r="G28" s="30">
        <v>20946000</v>
      </c>
      <c r="H28" s="30">
        <v>63527000</v>
      </c>
      <c r="I28" s="30">
        <v>0</v>
      </c>
      <c r="J28" s="30">
        <v>9216000</v>
      </c>
      <c r="K28" s="30">
        <v>10246000</v>
      </c>
      <c r="L28" s="30">
        <v>0</v>
      </c>
      <c r="M28" s="30">
        <v>0</v>
      </c>
      <c r="N28" s="30">
        <v>0</v>
      </c>
      <c r="O28" s="31">
        <f t="shared" si="3"/>
        <v>237292000</v>
      </c>
    </row>
    <row r="29" spans="2:15" ht="21" customHeight="1">
      <c r="B29" s="27" t="s">
        <v>60</v>
      </c>
      <c r="C29" s="26" t="s">
        <v>1</v>
      </c>
      <c r="E29" s="29" t="s">
        <v>103</v>
      </c>
      <c r="F29" s="30">
        <v>200438000</v>
      </c>
      <c r="G29" s="30">
        <v>26817000</v>
      </c>
      <c r="H29" s="30">
        <v>42812000</v>
      </c>
      <c r="I29" s="30">
        <v>0</v>
      </c>
      <c r="J29" s="30">
        <v>7715000</v>
      </c>
      <c r="K29" s="30">
        <v>9108000</v>
      </c>
      <c r="L29" s="30">
        <v>0</v>
      </c>
      <c r="M29" s="30">
        <v>0</v>
      </c>
      <c r="N29" s="30">
        <v>0</v>
      </c>
      <c r="O29" s="31">
        <f t="shared" si="3"/>
        <v>286890000</v>
      </c>
    </row>
    <row r="30" spans="2:15" ht="21" customHeight="1">
      <c r="B30" s="27" t="s">
        <v>61</v>
      </c>
      <c r="C30" s="26" t="s">
        <v>1</v>
      </c>
      <c r="E30" s="29" t="s">
        <v>104</v>
      </c>
      <c r="F30" s="30">
        <v>1382360000</v>
      </c>
      <c r="G30" s="30">
        <v>308830000</v>
      </c>
      <c r="H30" s="30">
        <v>181901000</v>
      </c>
      <c r="I30" s="30">
        <v>0</v>
      </c>
      <c r="J30" s="30">
        <v>53891000</v>
      </c>
      <c r="K30" s="30">
        <v>1022672000</v>
      </c>
      <c r="L30" s="30">
        <v>33684000</v>
      </c>
      <c r="M30" s="30">
        <v>131482000</v>
      </c>
      <c r="N30" s="30">
        <v>0</v>
      </c>
      <c r="O30" s="31">
        <f t="shared" si="3"/>
        <v>3114820000</v>
      </c>
    </row>
    <row r="31" spans="2:15" ht="21" customHeight="1">
      <c r="B31" s="27" t="s">
        <v>62</v>
      </c>
      <c r="C31" s="26" t="s">
        <v>1</v>
      </c>
      <c r="E31" s="29" t="s">
        <v>105</v>
      </c>
      <c r="F31" s="30">
        <v>102403000</v>
      </c>
      <c r="G31" s="30">
        <v>17258000</v>
      </c>
      <c r="H31" s="30">
        <v>107019000</v>
      </c>
      <c r="I31" s="30">
        <v>0</v>
      </c>
      <c r="J31" s="30">
        <v>39489000</v>
      </c>
      <c r="K31" s="30">
        <v>266154000</v>
      </c>
      <c r="L31" s="30">
        <v>0</v>
      </c>
      <c r="M31" s="30">
        <v>0</v>
      </c>
      <c r="N31" s="30">
        <v>0</v>
      </c>
      <c r="O31" s="31">
        <f t="shared" si="3"/>
        <v>532323000</v>
      </c>
    </row>
    <row r="32" spans="2:15" ht="21" customHeight="1">
      <c r="B32" s="27" t="s">
        <v>63</v>
      </c>
      <c r="C32" s="26" t="s">
        <v>1</v>
      </c>
      <c r="E32" s="29" t="s">
        <v>106</v>
      </c>
      <c r="F32" s="30">
        <v>26933000</v>
      </c>
      <c r="G32" s="30">
        <v>4682000</v>
      </c>
      <c r="H32" s="30">
        <v>12601000</v>
      </c>
      <c r="I32" s="30">
        <v>0</v>
      </c>
      <c r="J32" s="30">
        <v>1121000</v>
      </c>
      <c r="K32" s="30">
        <v>105877000</v>
      </c>
      <c r="L32" s="30">
        <v>0</v>
      </c>
      <c r="M32" s="30">
        <v>0</v>
      </c>
      <c r="N32" s="30">
        <v>0</v>
      </c>
      <c r="O32" s="31">
        <f t="shared" si="3"/>
        <v>151214000</v>
      </c>
    </row>
    <row r="33" spans="2:15" ht="21" customHeight="1">
      <c r="B33" s="27" t="s">
        <v>64</v>
      </c>
      <c r="C33" s="26" t="s">
        <v>1</v>
      </c>
      <c r="E33" s="29" t="s">
        <v>107</v>
      </c>
      <c r="F33" s="30">
        <v>9326000</v>
      </c>
      <c r="G33" s="30">
        <v>946000</v>
      </c>
      <c r="H33" s="30">
        <v>4301000</v>
      </c>
      <c r="I33" s="30">
        <v>0</v>
      </c>
      <c r="J33" s="30">
        <v>704000</v>
      </c>
      <c r="K33" s="30">
        <v>1000000</v>
      </c>
      <c r="L33" s="30">
        <v>0</v>
      </c>
      <c r="M33" s="30">
        <v>0</v>
      </c>
      <c r="N33" s="30">
        <v>0</v>
      </c>
      <c r="O33" s="31">
        <f t="shared" si="3"/>
        <v>16277000</v>
      </c>
    </row>
    <row r="34" spans="2:15" ht="21" customHeight="1">
      <c r="B34" s="27" t="s">
        <v>65</v>
      </c>
      <c r="C34" s="26" t="s">
        <v>1</v>
      </c>
      <c r="E34" s="29" t="s">
        <v>108</v>
      </c>
      <c r="F34" s="30">
        <v>210505000</v>
      </c>
      <c r="G34" s="30">
        <v>45744000</v>
      </c>
      <c r="H34" s="30">
        <v>53742000</v>
      </c>
      <c r="I34" s="30">
        <v>0</v>
      </c>
      <c r="J34" s="30">
        <v>5057000</v>
      </c>
      <c r="K34" s="30">
        <v>26000000</v>
      </c>
      <c r="L34" s="30">
        <v>0</v>
      </c>
      <c r="M34" s="30">
        <v>0</v>
      </c>
      <c r="N34" s="30">
        <v>0</v>
      </c>
      <c r="O34" s="31">
        <f t="shared" si="3"/>
        <v>341048000</v>
      </c>
    </row>
    <row r="35" spans="2:15" ht="21" customHeight="1">
      <c r="B35" s="27" t="s">
        <v>66</v>
      </c>
      <c r="C35" s="26" t="s">
        <v>1</v>
      </c>
      <c r="E35" s="29" t="s">
        <v>109</v>
      </c>
      <c r="F35" s="30">
        <v>27368000</v>
      </c>
      <c r="G35" s="30">
        <v>3603000</v>
      </c>
      <c r="H35" s="30">
        <v>24900000</v>
      </c>
      <c r="I35" s="30">
        <v>0</v>
      </c>
      <c r="J35" s="30">
        <v>5921000</v>
      </c>
      <c r="K35" s="30">
        <v>5230000</v>
      </c>
      <c r="L35" s="30">
        <v>0</v>
      </c>
      <c r="M35" s="30">
        <v>0</v>
      </c>
      <c r="N35" s="30">
        <v>0</v>
      </c>
      <c r="O35" s="31">
        <f t="shared" si="3"/>
        <v>67022000</v>
      </c>
    </row>
    <row r="36" spans="2:15" ht="21" customHeight="1">
      <c r="B36" s="27" t="s">
        <v>67</v>
      </c>
      <c r="C36" s="26" t="s">
        <v>1</v>
      </c>
      <c r="E36" s="29" t="s">
        <v>110</v>
      </c>
      <c r="F36" s="30">
        <v>2584000</v>
      </c>
      <c r="G36" s="30">
        <v>334000</v>
      </c>
      <c r="H36" s="30">
        <v>1878000</v>
      </c>
      <c r="I36" s="30">
        <v>0</v>
      </c>
      <c r="J36" s="30">
        <v>148000</v>
      </c>
      <c r="K36" s="30">
        <v>3620000</v>
      </c>
      <c r="L36" s="30">
        <v>6968000</v>
      </c>
      <c r="M36" s="30">
        <v>0</v>
      </c>
      <c r="N36" s="30">
        <v>0</v>
      </c>
      <c r="O36" s="31">
        <f t="shared" si="3"/>
        <v>15532000</v>
      </c>
    </row>
    <row r="37" spans="2:15" ht="21" customHeight="1">
      <c r="B37" s="27" t="s">
        <v>68</v>
      </c>
      <c r="C37" s="26" t="s">
        <v>1</v>
      </c>
      <c r="E37" s="29" t="s">
        <v>111</v>
      </c>
      <c r="F37" s="30">
        <v>55256000</v>
      </c>
      <c r="G37" s="30">
        <v>7411000</v>
      </c>
      <c r="H37" s="30">
        <v>28277000</v>
      </c>
      <c r="I37" s="30">
        <v>0</v>
      </c>
      <c r="J37" s="30">
        <v>27673000</v>
      </c>
      <c r="K37" s="30">
        <v>54646000</v>
      </c>
      <c r="L37" s="30">
        <v>1515000</v>
      </c>
      <c r="M37" s="30">
        <v>0</v>
      </c>
      <c r="N37" s="30">
        <v>0</v>
      </c>
      <c r="O37" s="31">
        <f t="shared" si="3"/>
        <v>174778000</v>
      </c>
    </row>
    <row r="38" spans="2:15" ht="21" customHeight="1">
      <c r="B38" s="27" t="s">
        <v>69</v>
      </c>
      <c r="C38" s="26" t="s">
        <v>1</v>
      </c>
      <c r="E38" s="29" t="s">
        <v>112</v>
      </c>
      <c r="F38" s="30">
        <v>37081000</v>
      </c>
      <c r="G38" s="30">
        <v>4536000</v>
      </c>
      <c r="H38" s="30">
        <v>16629000</v>
      </c>
      <c r="I38" s="30">
        <v>0</v>
      </c>
      <c r="J38" s="30">
        <v>1303000</v>
      </c>
      <c r="K38" s="30">
        <v>3302000</v>
      </c>
      <c r="L38" s="30">
        <v>0</v>
      </c>
      <c r="M38" s="30">
        <v>0</v>
      </c>
      <c r="N38" s="30">
        <v>0</v>
      </c>
      <c r="O38" s="31">
        <f t="shared" si="3"/>
        <v>62851000</v>
      </c>
    </row>
    <row r="39" spans="2:15" ht="21" customHeight="1">
      <c r="B39" s="27" t="s">
        <v>70</v>
      </c>
      <c r="C39" s="26" t="s">
        <v>1</v>
      </c>
      <c r="E39" s="29" t="s">
        <v>113</v>
      </c>
      <c r="F39" s="30">
        <v>109495000</v>
      </c>
      <c r="G39" s="30">
        <v>10865000</v>
      </c>
      <c r="H39" s="30">
        <v>47349000</v>
      </c>
      <c r="I39" s="30">
        <v>0</v>
      </c>
      <c r="J39" s="30">
        <v>897458000</v>
      </c>
      <c r="K39" s="30">
        <v>19231000</v>
      </c>
      <c r="L39" s="30">
        <v>21480000</v>
      </c>
      <c r="M39" s="30">
        <v>225031000</v>
      </c>
      <c r="N39" s="30">
        <v>0</v>
      </c>
      <c r="O39" s="31">
        <f t="shared" si="3"/>
        <v>1330909000</v>
      </c>
    </row>
    <row r="40" spans="2:15" ht="21" customHeight="1">
      <c r="B40" s="27" t="s">
        <v>71</v>
      </c>
      <c r="C40" s="26" t="s">
        <v>1</v>
      </c>
      <c r="E40" s="29" t="s">
        <v>114</v>
      </c>
      <c r="F40" s="30">
        <v>31630000</v>
      </c>
      <c r="G40" s="30">
        <v>4103000</v>
      </c>
      <c r="H40" s="30">
        <v>15610000</v>
      </c>
      <c r="I40" s="30">
        <v>0</v>
      </c>
      <c r="J40" s="30">
        <v>218625000</v>
      </c>
      <c r="K40" s="30">
        <v>2787000</v>
      </c>
      <c r="L40" s="30">
        <v>22726000</v>
      </c>
      <c r="M40" s="30">
        <v>0</v>
      </c>
      <c r="N40" s="30">
        <v>0</v>
      </c>
      <c r="O40" s="31">
        <f t="shared" si="3"/>
        <v>295481000</v>
      </c>
    </row>
    <row r="41" spans="2:15" ht="21" customHeight="1">
      <c r="B41" s="27" t="s">
        <v>72</v>
      </c>
      <c r="C41" s="26" t="s">
        <v>1</v>
      </c>
      <c r="E41" s="29" t="s">
        <v>115</v>
      </c>
      <c r="F41" s="30">
        <v>10855000</v>
      </c>
      <c r="G41" s="30">
        <v>1713000</v>
      </c>
      <c r="H41" s="30">
        <v>15007000</v>
      </c>
      <c r="I41" s="30">
        <v>0</v>
      </c>
      <c r="J41" s="30">
        <v>367000</v>
      </c>
      <c r="K41" s="30">
        <v>47318000</v>
      </c>
      <c r="L41" s="30">
        <v>63315000</v>
      </c>
      <c r="M41" s="30">
        <v>0</v>
      </c>
      <c r="N41" s="30">
        <v>0</v>
      </c>
      <c r="O41" s="31">
        <f t="shared" si="3"/>
        <v>138575000</v>
      </c>
    </row>
    <row r="42" spans="2:15" ht="21" customHeight="1">
      <c r="B42" s="27" t="s">
        <v>73</v>
      </c>
      <c r="C42" s="26" t="s">
        <v>1</v>
      </c>
      <c r="E42" s="29" t="s">
        <v>116</v>
      </c>
      <c r="F42" s="30">
        <v>18664000</v>
      </c>
      <c r="G42" s="30">
        <v>2465000</v>
      </c>
      <c r="H42" s="30">
        <v>6976000</v>
      </c>
      <c r="I42" s="30">
        <v>0</v>
      </c>
      <c r="J42" s="30">
        <v>1379000</v>
      </c>
      <c r="K42" s="30">
        <v>1700000</v>
      </c>
      <c r="L42" s="30">
        <v>0</v>
      </c>
      <c r="M42" s="30">
        <v>0</v>
      </c>
      <c r="N42" s="30">
        <v>0</v>
      </c>
      <c r="O42" s="31">
        <f t="shared" si="3"/>
        <v>31184000</v>
      </c>
    </row>
    <row r="43" spans="2:15" ht="21" customHeight="1">
      <c r="B43" s="27" t="s">
        <v>74</v>
      </c>
      <c r="C43" s="26" t="s">
        <v>1</v>
      </c>
      <c r="E43" s="29" t="s">
        <v>117</v>
      </c>
      <c r="F43" s="30">
        <v>161881000</v>
      </c>
      <c r="G43" s="30">
        <v>30942000</v>
      </c>
      <c r="H43" s="30">
        <v>25905000</v>
      </c>
      <c r="I43" s="30">
        <v>0</v>
      </c>
      <c r="J43" s="30">
        <v>8318000</v>
      </c>
      <c r="K43" s="30">
        <v>452035000</v>
      </c>
      <c r="L43" s="30">
        <v>0</v>
      </c>
      <c r="M43" s="30">
        <v>0</v>
      </c>
      <c r="N43" s="30">
        <v>0</v>
      </c>
      <c r="O43" s="31">
        <f t="shared" si="3"/>
        <v>679081000</v>
      </c>
    </row>
    <row r="44" spans="2:15" ht="21" customHeight="1">
      <c r="B44" s="27" t="s">
        <v>75</v>
      </c>
      <c r="C44" s="26" t="s">
        <v>1</v>
      </c>
      <c r="E44" s="29" t="s">
        <v>118</v>
      </c>
      <c r="F44" s="30">
        <v>30543000</v>
      </c>
      <c r="G44" s="30">
        <v>4915000</v>
      </c>
      <c r="H44" s="30">
        <v>356891000</v>
      </c>
      <c r="I44" s="30">
        <v>0</v>
      </c>
      <c r="J44" s="30">
        <v>1962000</v>
      </c>
      <c r="K44" s="30">
        <v>681484000</v>
      </c>
      <c r="L44" s="30">
        <v>0</v>
      </c>
      <c r="M44" s="30">
        <v>0</v>
      </c>
      <c r="N44" s="30">
        <v>0</v>
      </c>
      <c r="O44" s="31">
        <f t="shared" si="3"/>
        <v>1075795000</v>
      </c>
    </row>
    <row r="45" spans="2:15" ht="21" customHeight="1">
      <c r="B45" s="27" t="s">
        <v>76</v>
      </c>
      <c r="C45" s="26" t="s">
        <v>1</v>
      </c>
      <c r="E45" s="29" t="s">
        <v>119</v>
      </c>
      <c r="F45" s="30">
        <v>19988000</v>
      </c>
      <c r="G45" s="30">
        <v>2349000</v>
      </c>
      <c r="H45" s="30">
        <v>7610000</v>
      </c>
      <c r="I45" s="30">
        <v>0</v>
      </c>
      <c r="J45" s="30">
        <v>3785000</v>
      </c>
      <c r="K45" s="30">
        <v>4824000</v>
      </c>
      <c r="L45" s="30">
        <v>0</v>
      </c>
      <c r="M45" s="30">
        <v>0</v>
      </c>
      <c r="N45" s="30">
        <v>0</v>
      </c>
      <c r="O45" s="31">
        <f t="shared" si="3"/>
        <v>38556000</v>
      </c>
    </row>
    <row r="46" spans="2:15" ht="21" customHeight="1">
      <c r="B46" s="27" t="s">
        <v>77</v>
      </c>
      <c r="C46" s="26" t="s">
        <v>1</v>
      </c>
      <c r="E46" s="29" t="s">
        <v>120</v>
      </c>
      <c r="F46" s="30">
        <v>5568000</v>
      </c>
      <c r="G46" s="30">
        <v>1281000</v>
      </c>
      <c r="H46" s="30">
        <v>4189000</v>
      </c>
      <c r="I46" s="30">
        <v>0</v>
      </c>
      <c r="J46" s="30">
        <v>4000</v>
      </c>
      <c r="K46" s="30">
        <v>6671000</v>
      </c>
      <c r="L46" s="30">
        <v>0</v>
      </c>
      <c r="M46" s="30">
        <v>0</v>
      </c>
      <c r="N46" s="30">
        <v>0</v>
      </c>
      <c r="O46" s="31">
        <f t="shared" si="3"/>
        <v>17713000</v>
      </c>
    </row>
    <row r="47" spans="2:15" ht="21" customHeight="1">
      <c r="B47" s="27" t="s">
        <v>78</v>
      </c>
      <c r="C47" s="26" t="s">
        <v>1</v>
      </c>
      <c r="E47" s="29" t="s">
        <v>121</v>
      </c>
      <c r="F47" s="30">
        <v>12336000</v>
      </c>
      <c r="G47" s="30">
        <v>1901000</v>
      </c>
      <c r="H47" s="30">
        <v>21296000</v>
      </c>
      <c r="I47" s="30">
        <v>0</v>
      </c>
      <c r="J47" s="30">
        <v>240070000</v>
      </c>
      <c r="K47" s="30">
        <v>2200000</v>
      </c>
      <c r="L47" s="30">
        <v>0</v>
      </c>
      <c r="M47" s="30">
        <v>0</v>
      </c>
      <c r="N47" s="30">
        <v>0</v>
      </c>
      <c r="O47" s="31">
        <f t="shared" si="3"/>
        <v>277803000</v>
      </c>
    </row>
    <row r="48" spans="2:15" ht="21" customHeight="1">
      <c r="B48" s="27" t="s">
        <v>79</v>
      </c>
      <c r="C48" s="26" t="s">
        <v>1</v>
      </c>
      <c r="E48" s="29" t="s">
        <v>122</v>
      </c>
      <c r="F48" s="30">
        <v>1526493000</v>
      </c>
      <c r="G48" s="30">
        <v>319316000</v>
      </c>
      <c r="H48" s="30">
        <v>1362754000</v>
      </c>
      <c r="I48" s="30">
        <v>0</v>
      </c>
      <c r="J48" s="30">
        <v>811197000</v>
      </c>
      <c r="K48" s="30">
        <v>10989842000</v>
      </c>
      <c r="L48" s="30">
        <v>0</v>
      </c>
      <c r="M48" s="30">
        <v>0</v>
      </c>
      <c r="N48" s="30">
        <v>0</v>
      </c>
      <c r="O48" s="31">
        <f t="shared" si="3"/>
        <v>15009602000</v>
      </c>
    </row>
    <row r="49" spans="2:15" ht="21" customHeight="1">
      <c r="B49" s="27" t="s">
        <v>80</v>
      </c>
      <c r="C49" s="26" t="s">
        <v>1</v>
      </c>
      <c r="E49" s="29" t="s">
        <v>123</v>
      </c>
      <c r="F49" s="30">
        <v>9412000</v>
      </c>
      <c r="G49" s="30">
        <v>1320000</v>
      </c>
      <c r="H49" s="30">
        <v>7119000</v>
      </c>
      <c r="I49" s="30">
        <v>0</v>
      </c>
      <c r="J49" s="30">
        <v>423000</v>
      </c>
      <c r="K49" s="30">
        <v>14800000</v>
      </c>
      <c r="L49" s="30">
        <v>0</v>
      </c>
      <c r="M49" s="30">
        <v>0</v>
      </c>
      <c r="N49" s="30">
        <v>0</v>
      </c>
      <c r="O49" s="31">
        <f t="shared" si="3"/>
        <v>33074000</v>
      </c>
    </row>
    <row r="50" spans="2:15" ht="21" customHeight="1">
      <c r="B50" s="27" t="s">
        <v>81</v>
      </c>
      <c r="C50" s="26" t="s">
        <v>1</v>
      </c>
      <c r="E50" s="29" t="s">
        <v>124</v>
      </c>
      <c r="F50" s="30">
        <v>1853000</v>
      </c>
      <c r="G50" s="30">
        <v>257000</v>
      </c>
      <c r="H50" s="30">
        <v>3819000</v>
      </c>
      <c r="I50" s="30">
        <v>0</v>
      </c>
      <c r="J50" s="30">
        <v>19000</v>
      </c>
      <c r="K50" s="30">
        <v>17037000</v>
      </c>
      <c r="L50" s="30">
        <v>139562000</v>
      </c>
      <c r="M50" s="30">
        <v>0</v>
      </c>
      <c r="N50" s="30">
        <v>0</v>
      </c>
      <c r="O50" s="31">
        <f t="shared" si="3"/>
        <v>162547000</v>
      </c>
    </row>
    <row r="51" spans="2:15" ht="21" customHeight="1">
      <c r="B51" s="27" t="s">
        <v>82</v>
      </c>
      <c r="C51" s="26" t="s">
        <v>1</v>
      </c>
      <c r="E51" s="29" t="s">
        <v>125</v>
      </c>
      <c r="F51" s="30">
        <v>1833000</v>
      </c>
      <c r="G51" s="30">
        <v>278000</v>
      </c>
      <c r="H51" s="30">
        <v>4626000</v>
      </c>
      <c r="I51" s="30">
        <v>0</v>
      </c>
      <c r="J51" s="30">
        <v>21000</v>
      </c>
      <c r="K51" s="30">
        <v>14130000</v>
      </c>
      <c r="L51" s="30">
        <v>163860000</v>
      </c>
      <c r="M51" s="30">
        <v>0</v>
      </c>
      <c r="N51" s="30">
        <v>0</v>
      </c>
      <c r="O51" s="31">
        <f t="shared" si="3"/>
        <v>184748000</v>
      </c>
    </row>
    <row r="52" spans="2:15" ht="21" customHeight="1">
      <c r="B52" s="27" t="s">
        <v>83</v>
      </c>
      <c r="C52" s="26" t="s">
        <v>1</v>
      </c>
      <c r="E52" s="29" t="s">
        <v>126</v>
      </c>
      <c r="F52" s="30">
        <v>1670000</v>
      </c>
      <c r="G52" s="30">
        <v>230000</v>
      </c>
      <c r="H52" s="30">
        <v>3804000</v>
      </c>
      <c r="I52" s="30">
        <v>0</v>
      </c>
      <c r="J52" s="30">
        <v>20000</v>
      </c>
      <c r="K52" s="30">
        <v>5869000</v>
      </c>
      <c r="L52" s="30">
        <v>120107000</v>
      </c>
      <c r="M52" s="30">
        <v>0</v>
      </c>
      <c r="N52" s="30">
        <v>0</v>
      </c>
      <c r="O52" s="31">
        <f t="shared" si="3"/>
        <v>131700000</v>
      </c>
    </row>
    <row r="53" spans="2:15" ht="21" customHeight="1">
      <c r="B53" s="27" t="s">
        <v>84</v>
      </c>
      <c r="C53" s="26" t="s">
        <v>1</v>
      </c>
      <c r="E53" s="29" t="s">
        <v>127</v>
      </c>
      <c r="F53" s="30">
        <v>1444552000</v>
      </c>
      <c r="G53" s="30">
        <v>268022000</v>
      </c>
      <c r="H53" s="30">
        <v>281015000</v>
      </c>
      <c r="I53" s="30">
        <v>0</v>
      </c>
      <c r="J53" s="30">
        <v>25675000</v>
      </c>
      <c r="K53" s="30">
        <v>10667046000</v>
      </c>
      <c r="L53" s="30">
        <v>219752000</v>
      </c>
      <c r="M53" s="30">
        <v>0</v>
      </c>
      <c r="N53" s="30">
        <v>0</v>
      </c>
      <c r="O53" s="31">
        <f t="shared" si="3"/>
        <v>12906062000</v>
      </c>
    </row>
    <row r="54" spans="2:15" ht="21" customHeight="1">
      <c r="B54" s="27" t="s">
        <v>85</v>
      </c>
      <c r="C54" s="26" t="s">
        <v>1</v>
      </c>
      <c r="E54" s="29" t="s">
        <v>128</v>
      </c>
      <c r="F54" s="30">
        <v>1965000</v>
      </c>
      <c r="G54" s="30">
        <v>347000</v>
      </c>
      <c r="H54" s="30">
        <v>1766000</v>
      </c>
      <c r="I54" s="30">
        <v>0</v>
      </c>
      <c r="J54" s="30">
        <v>0</v>
      </c>
      <c r="K54" s="30">
        <v>1501000</v>
      </c>
      <c r="L54" s="30">
        <v>0</v>
      </c>
      <c r="M54" s="30">
        <v>0</v>
      </c>
      <c r="N54" s="30">
        <v>0</v>
      </c>
      <c r="O54" s="31">
        <f t="shared" si="3"/>
        <v>5579000</v>
      </c>
    </row>
    <row r="55" spans="2:15" ht="21" customHeight="1">
      <c r="B55" s="27" t="s">
        <v>86</v>
      </c>
      <c r="C55" s="26" t="s">
        <v>1</v>
      </c>
      <c r="E55" s="29" t="s">
        <v>129</v>
      </c>
      <c r="F55" s="30">
        <v>47381000</v>
      </c>
      <c r="G55" s="30">
        <v>7874000</v>
      </c>
      <c r="H55" s="30">
        <v>52318000</v>
      </c>
      <c r="I55" s="30">
        <v>0</v>
      </c>
      <c r="J55" s="30">
        <v>1483000</v>
      </c>
      <c r="K55" s="30">
        <v>21440000</v>
      </c>
      <c r="L55" s="30">
        <v>0</v>
      </c>
      <c r="M55" s="30">
        <v>0</v>
      </c>
      <c r="N55" s="30">
        <v>0</v>
      </c>
      <c r="O55" s="31">
        <f t="shared" si="3"/>
        <v>130496000</v>
      </c>
    </row>
    <row r="56" spans="2:15" ht="21" customHeight="1">
      <c r="B56" s="27" t="s">
        <v>87</v>
      </c>
      <c r="C56" s="26" t="s">
        <v>1</v>
      </c>
      <c r="E56" s="29" t="s">
        <v>130</v>
      </c>
      <c r="F56" s="30">
        <v>10135000</v>
      </c>
      <c r="G56" s="30">
        <v>1358000</v>
      </c>
      <c r="H56" s="30">
        <v>6745000</v>
      </c>
      <c r="I56" s="30">
        <v>0</v>
      </c>
      <c r="J56" s="30">
        <v>484000</v>
      </c>
      <c r="K56" s="30">
        <v>1600000</v>
      </c>
      <c r="L56" s="30">
        <v>0</v>
      </c>
      <c r="M56" s="30">
        <v>0</v>
      </c>
      <c r="N56" s="30">
        <v>0</v>
      </c>
      <c r="O56" s="31">
        <f t="shared" si="3"/>
        <v>20322000</v>
      </c>
    </row>
    <row r="57" spans="2:15" ht="21" customHeight="1">
      <c r="B57" s="27" t="s">
        <v>88</v>
      </c>
      <c r="C57" s="26" t="s">
        <v>1</v>
      </c>
      <c r="E57" s="29" t="s">
        <v>131</v>
      </c>
      <c r="F57" s="30">
        <v>2082000</v>
      </c>
      <c r="G57" s="30">
        <v>229000</v>
      </c>
      <c r="H57" s="30">
        <v>4142000</v>
      </c>
      <c r="I57" s="30">
        <v>0</v>
      </c>
      <c r="J57" s="30">
        <v>391000</v>
      </c>
      <c r="K57" s="30">
        <v>0</v>
      </c>
      <c r="L57" s="30">
        <v>0</v>
      </c>
      <c r="M57" s="30">
        <v>0</v>
      </c>
      <c r="N57" s="30">
        <v>0</v>
      </c>
      <c r="O57" s="31">
        <f t="shared" si="3"/>
        <v>6844000</v>
      </c>
    </row>
    <row r="58" spans="2:15" ht="21" customHeight="1">
      <c r="B58" s="27" t="s">
        <v>89</v>
      </c>
      <c r="C58" s="26" t="s">
        <v>1</v>
      </c>
      <c r="E58" s="29" t="s">
        <v>132</v>
      </c>
      <c r="F58" s="30">
        <v>9771000</v>
      </c>
      <c r="G58" s="30">
        <v>2322000</v>
      </c>
      <c r="H58" s="30">
        <v>17367000</v>
      </c>
      <c r="I58" s="30">
        <v>0</v>
      </c>
      <c r="J58" s="30">
        <v>180000</v>
      </c>
      <c r="K58" s="30">
        <v>12864000</v>
      </c>
      <c r="L58" s="30">
        <v>8576000</v>
      </c>
      <c r="M58" s="30">
        <v>0</v>
      </c>
      <c r="N58" s="30">
        <v>0</v>
      </c>
      <c r="O58" s="31">
        <f t="shared" si="3"/>
        <v>51080000</v>
      </c>
    </row>
    <row r="59" spans="2:15" s="28" customFormat="1" ht="21" customHeight="1" hidden="1">
      <c r="B59" s="27" t="s">
        <v>1</v>
      </c>
      <c r="E59" s="32" t="s">
        <v>133</v>
      </c>
      <c r="F59" s="33">
        <v>162638925000</v>
      </c>
      <c r="G59" s="33">
        <v>27138075000</v>
      </c>
      <c r="H59" s="33">
        <v>52119062000</v>
      </c>
      <c r="I59" s="33">
        <v>57500000000</v>
      </c>
      <c r="J59" s="33">
        <v>289617327900</v>
      </c>
      <c r="K59" s="33">
        <v>66243000000</v>
      </c>
      <c r="L59" s="33">
        <v>43232461000</v>
      </c>
      <c r="M59" s="33">
        <v>12917108000</v>
      </c>
      <c r="N59" s="33">
        <v>6420922000</v>
      </c>
      <c r="O59" s="34" t="s">
        <v>1</v>
      </c>
    </row>
    <row r="60" spans="1:15" s="28" customFormat="1" ht="12" customHeight="1">
      <c r="A60" s="35" t="s">
        <v>37</v>
      </c>
      <c r="E60" s="36" t="s">
        <v>1</v>
      </c>
      <c r="F60" s="37" t="s">
        <v>1</v>
      </c>
      <c r="G60" s="37" t="s">
        <v>1</v>
      </c>
      <c r="H60" s="37" t="s">
        <v>1</v>
      </c>
      <c r="I60" s="37" t="s">
        <v>1</v>
      </c>
      <c r="J60" s="37" t="s">
        <v>1</v>
      </c>
      <c r="K60" s="37" t="s">
        <v>1</v>
      </c>
      <c r="L60" s="37" t="s">
        <v>1</v>
      </c>
      <c r="M60" s="37" t="s">
        <v>1</v>
      </c>
      <c r="N60" s="37" t="s">
        <v>1</v>
      </c>
      <c r="O60" s="38" t="s">
        <v>1</v>
      </c>
    </row>
    <row r="61" spans="1:15" s="28" customFormat="1" ht="27" customHeight="1">
      <c r="A61" s="35" t="s">
        <v>1</v>
      </c>
      <c r="B61" s="39" t="s">
        <v>38</v>
      </c>
      <c r="E61" s="40" t="s">
        <v>39</v>
      </c>
      <c r="F61" s="41">
        <v>6762038000</v>
      </c>
      <c r="G61" s="41">
        <v>1280636000</v>
      </c>
      <c r="H61" s="41">
        <v>4287205000</v>
      </c>
      <c r="I61" s="41">
        <v>0</v>
      </c>
      <c r="J61" s="41">
        <v>6052560000</v>
      </c>
      <c r="K61" s="41">
        <v>26795929000</v>
      </c>
      <c r="L61" s="41">
        <v>2403559000</v>
      </c>
      <c r="M61" s="41">
        <v>6231162000</v>
      </c>
      <c r="N61" s="41">
        <v>0</v>
      </c>
      <c r="O61" s="42">
        <f>SUM(F61:N61)</f>
        <v>53813089000</v>
      </c>
    </row>
    <row r="62" spans="1:15" s="28" customFormat="1" ht="27" customHeight="1">
      <c r="A62" s="35" t="s">
        <v>1</v>
      </c>
      <c r="B62" s="39" t="s">
        <v>40</v>
      </c>
      <c r="E62" s="40" t="s">
        <v>134</v>
      </c>
      <c r="F62" s="41">
        <v>14484562000</v>
      </c>
      <c r="G62" s="41">
        <v>2233047000</v>
      </c>
      <c r="H62" s="41">
        <v>3174955000</v>
      </c>
      <c r="I62" s="41">
        <v>0</v>
      </c>
      <c r="J62" s="41">
        <v>585143000</v>
      </c>
      <c r="K62" s="41">
        <v>5142743000</v>
      </c>
      <c r="L62" s="41">
        <v>0</v>
      </c>
      <c r="M62" s="41">
        <v>0</v>
      </c>
      <c r="N62" s="41">
        <v>0</v>
      </c>
      <c r="O62" s="42">
        <f>SUM(F62:N62)</f>
        <v>25620450000</v>
      </c>
    </row>
    <row r="63" spans="1:15" s="28" customFormat="1" ht="27" customHeight="1">
      <c r="A63" s="35" t="s">
        <v>37</v>
      </c>
      <c r="B63" s="39" t="s">
        <v>1</v>
      </c>
      <c r="E63" s="40" t="s">
        <v>41</v>
      </c>
      <c r="F63" s="41">
        <f aca="true" t="shared" si="4" ref="F63:O63">F62+F61</f>
        <v>21246600000</v>
      </c>
      <c r="G63" s="41">
        <f t="shared" si="4"/>
        <v>3513683000</v>
      </c>
      <c r="H63" s="41">
        <f t="shared" si="4"/>
        <v>7462160000</v>
      </c>
      <c r="I63" s="41">
        <f t="shared" si="4"/>
        <v>0</v>
      </c>
      <c r="J63" s="41">
        <f t="shared" si="4"/>
        <v>6637703000</v>
      </c>
      <c r="K63" s="41">
        <f t="shared" si="4"/>
        <v>31938672000</v>
      </c>
      <c r="L63" s="41">
        <f t="shared" si="4"/>
        <v>2403559000</v>
      </c>
      <c r="M63" s="41">
        <f t="shared" si="4"/>
        <v>6231162000</v>
      </c>
      <c r="N63" s="41">
        <f t="shared" si="4"/>
        <v>0</v>
      </c>
      <c r="O63" s="41">
        <f t="shared" si="4"/>
        <v>79433539000</v>
      </c>
    </row>
    <row r="64" ht="12.75">
      <c r="O64" s="19" t="s">
        <v>1</v>
      </c>
    </row>
  </sheetData>
  <sheetProtection/>
  <mergeCells count="14">
    <mergeCell ref="L13:L14"/>
    <mergeCell ref="H13:H14"/>
    <mergeCell ref="I13:I14"/>
    <mergeCell ref="J13:J14"/>
    <mergeCell ref="E9:O9"/>
    <mergeCell ref="E10:O10"/>
    <mergeCell ref="E11:O11"/>
    <mergeCell ref="K13:K14"/>
    <mergeCell ref="M13:M14"/>
    <mergeCell ref="N13:N14"/>
    <mergeCell ref="O13:O14"/>
    <mergeCell ref="E13:E14"/>
    <mergeCell ref="F13:F14"/>
    <mergeCell ref="G13:G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rstPageNumber="1" useFirstPageNumber="1"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="75" zoomScaleNormal="75" workbookViewId="0" topLeftCell="E9">
      <selection activeCell="A1" sqref="A1"/>
    </sheetView>
  </sheetViews>
  <sheetFormatPr defaultColWidth="9.00390625" defaultRowHeight="12.75"/>
  <cols>
    <col min="1" max="3" width="9.125" style="13" hidden="1" customWidth="1"/>
    <col min="4" max="4" width="14.75390625" style="13" hidden="1" customWidth="1"/>
    <col min="5" max="5" width="70.75390625" style="13" bestFit="1" customWidth="1"/>
    <col min="6" max="6" width="21.75390625" style="13" customWidth="1"/>
    <col min="7" max="8" width="18.75390625" style="13" bestFit="1" customWidth="1"/>
    <col min="9" max="9" width="17.75390625" style="13" bestFit="1" customWidth="1"/>
    <col min="10" max="10" width="19.875" style="13" customWidth="1"/>
    <col min="11" max="11" width="20.00390625" style="13" customWidth="1"/>
    <col min="12" max="13" width="18.75390625" style="13" bestFit="1" customWidth="1"/>
    <col min="14" max="14" width="17.75390625" style="13" bestFit="1" customWidth="1"/>
    <col min="15" max="15" width="20.75390625" style="13" bestFit="1" customWidth="1"/>
    <col min="16" max="16384" width="9.125" style="13" customWidth="1"/>
  </cols>
  <sheetData>
    <row r="1" spans="1:15" ht="12.75" hidden="1">
      <c r="A1" s="1" t="s">
        <v>0</v>
      </c>
      <c r="B1" s="2" t="s">
        <v>42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135</v>
      </c>
      <c r="C2" s="3" t="s">
        <v>44</v>
      </c>
      <c r="D2" s="4" t="s">
        <v>7</v>
      </c>
      <c r="E2" s="18" t="str">
        <f aca="true" t="shared" si="0" ref="E2:N2">ButceYil</f>
        <v>2017</v>
      </c>
      <c r="F2" s="18" t="str">
        <f t="shared" si="0"/>
        <v>2017</v>
      </c>
      <c r="G2" s="18" t="str">
        <f t="shared" si="0"/>
        <v>2017</v>
      </c>
      <c r="H2" s="18" t="str">
        <f t="shared" si="0"/>
        <v>2017</v>
      </c>
      <c r="I2" s="18" t="str">
        <f t="shared" si="0"/>
        <v>2017</v>
      </c>
      <c r="J2" s="18" t="str">
        <f t="shared" si="0"/>
        <v>2017</v>
      </c>
      <c r="K2" s="18" t="str">
        <f t="shared" si="0"/>
        <v>2017</v>
      </c>
      <c r="L2" s="18" t="str">
        <f t="shared" si="0"/>
        <v>2017</v>
      </c>
      <c r="M2" s="18" t="str">
        <f t="shared" si="0"/>
        <v>2017</v>
      </c>
      <c r="N2" s="18" t="str">
        <f t="shared" si="0"/>
        <v>2017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8" t="s">
        <v>1</v>
      </c>
      <c r="F3" s="18" t="str">
        <f aca="true" t="shared" si="1" ref="F3:N3">ButceYil</f>
        <v>2017</v>
      </c>
      <c r="G3" s="18" t="str">
        <f t="shared" si="1"/>
        <v>2017</v>
      </c>
      <c r="H3" s="18" t="str">
        <f t="shared" si="1"/>
        <v>2017</v>
      </c>
      <c r="I3" s="18" t="str">
        <f t="shared" si="1"/>
        <v>2017</v>
      </c>
      <c r="J3" s="18" t="str">
        <f t="shared" si="1"/>
        <v>2017</v>
      </c>
      <c r="K3" s="18" t="str">
        <f t="shared" si="1"/>
        <v>2017</v>
      </c>
      <c r="L3" s="18" t="str">
        <f t="shared" si="1"/>
        <v>2017</v>
      </c>
      <c r="M3" s="18" t="str">
        <f t="shared" si="1"/>
        <v>2017</v>
      </c>
      <c r="N3" s="18" t="str">
        <f t="shared" si="1"/>
        <v>2017</v>
      </c>
      <c r="O3" s="8" t="s">
        <v>1</v>
      </c>
    </row>
    <row r="4" spans="1:15" ht="12.75" hidden="1">
      <c r="A4" s="7" t="s">
        <v>9</v>
      </c>
      <c r="B4" s="2" t="s">
        <v>43</v>
      </c>
      <c r="C4" s="3" t="s">
        <v>46</v>
      </c>
      <c r="D4" s="4" t="s">
        <v>10</v>
      </c>
      <c r="E4" s="18" t="s">
        <v>1</v>
      </c>
      <c r="F4" s="18" t="str">
        <f aca="true" t="shared" si="2" ref="F4:N4">Asama</f>
        <v>13</v>
      </c>
      <c r="G4" s="18" t="str">
        <f t="shared" si="2"/>
        <v>13</v>
      </c>
      <c r="H4" s="18" t="str">
        <f t="shared" si="2"/>
        <v>13</v>
      </c>
      <c r="I4" s="18" t="str">
        <f t="shared" si="2"/>
        <v>13</v>
      </c>
      <c r="J4" s="18" t="str">
        <f t="shared" si="2"/>
        <v>13</v>
      </c>
      <c r="K4" s="18" t="str">
        <f t="shared" si="2"/>
        <v>13</v>
      </c>
      <c r="L4" s="18" t="str">
        <f t="shared" si="2"/>
        <v>13</v>
      </c>
      <c r="M4" s="18" t="str">
        <f t="shared" si="2"/>
        <v>13</v>
      </c>
      <c r="N4" s="18" t="str">
        <f t="shared" si="2"/>
        <v>13</v>
      </c>
      <c r="O4" s="8" t="s">
        <v>1</v>
      </c>
    </row>
    <row r="5" spans="1:15" ht="12.75" hidden="1">
      <c r="A5" s="7" t="s">
        <v>11</v>
      </c>
      <c r="B5" s="9" t="s">
        <v>136</v>
      </c>
      <c r="C5" s="9" t="s">
        <v>1</v>
      </c>
      <c r="D5" s="4" t="s">
        <v>12</v>
      </c>
      <c r="E5" s="5" t="s">
        <v>1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0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1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24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.75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2" t="s">
        <v>1</v>
      </c>
      <c r="E9" s="43" t="s">
        <v>139</v>
      </c>
      <c r="F9" s="43" t="s">
        <v>1</v>
      </c>
      <c r="G9" s="43" t="s">
        <v>1</v>
      </c>
      <c r="H9" s="43" t="s">
        <v>1</v>
      </c>
      <c r="I9" s="43" t="s">
        <v>1</v>
      </c>
      <c r="J9" s="43" t="s">
        <v>1</v>
      </c>
      <c r="K9" s="43" t="s">
        <v>1</v>
      </c>
      <c r="L9" s="43" t="s">
        <v>1</v>
      </c>
      <c r="M9" s="43" t="s">
        <v>1</v>
      </c>
      <c r="N9" s="43" t="s">
        <v>1</v>
      </c>
      <c r="O9" s="43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3" t="s">
        <v>140</v>
      </c>
      <c r="F10" s="43" t="s">
        <v>1</v>
      </c>
      <c r="G10" s="43" t="s">
        <v>1</v>
      </c>
      <c r="H10" s="43" t="s">
        <v>1</v>
      </c>
      <c r="I10" s="43" t="s">
        <v>1</v>
      </c>
      <c r="J10" s="43" t="s">
        <v>1</v>
      </c>
      <c r="K10" s="43" t="s">
        <v>1</v>
      </c>
      <c r="L10" s="43" t="s">
        <v>1</v>
      </c>
      <c r="M10" s="43" t="s">
        <v>1</v>
      </c>
      <c r="N10" s="43" t="s">
        <v>1</v>
      </c>
      <c r="O10" s="43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2" t="s">
        <v>1</v>
      </c>
      <c r="E11" s="44" t="s">
        <v>24</v>
      </c>
      <c r="F11" s="44" t="s">
        <v>1</v>
      </c>
      <c r="G11" s="44" t="s">
        <v>1</v>
      </c>
      <c r="H11" s="44" t="s">
        <v>1</v>
      </c>
      <c r="I11" s="44" t="s">
        <v>1</v>
      </c>
      <c r="J11" s="44" t="s">
        <v>1</v>
      </c>
      <c r="K11" s="44" t="s">
        <v>1</v>
      </c>
      <c r="L11" s="44" t="s">
        <v>1</v>
      </c>
      <c r="M11" s="44" t="s">
        <v>1</v>
      </c>
      <c r="N11" s="44" t="s">
        <v>1</v>
      </c>
      <c r="O11" s="44" t="s">
        <v>1</v>
      </c>
    </row>
    <row r="12" spans="1:15" ht="12.75" customHeight="1" thickBot="1">
      <c r="A12" s="9" t="s">
        <v>1</v>
      </c>
      <c r="B12" s="9" t="s">
        <v>1</v>
      </c>
      <c r="C12" s="9" t="s">
        <v>1</v>
      </c>
      <c r="D12" s="12" t="s">
        <v>1</v>
      </c>
      <c r="E12" s="14" t="s">
        <v>1</v>
      </c>
      <c r="F12" s="14" t="s">
        <v>1</v>
      </c>
      <c r="G12" s="14" t="s">
        <v>1</v>
      </c>
      <c r="H12" s="14" t="s">
        <v>1</v>
      </c>
      <c r="I12" s="14" t="s">
        <v>1</v>
      </c>
      <c r="J12" s="14" t="s">
        <v>1</v>
      </c>
      <c r="K12" s="14" t="s">
        <v>1</v>
      </c>
      <c r="L12" s="14" t="s">
        <v>1</v>
      </c>
      <c r="M12" s="14" t="s">
        <v>1</v>
      </c>
      <c r="N12" s="14" t="s">
        <v>1</v>
      </c>
      <c r="O12" s="25" t="str">
        <f>IF(ButceYil&gt;2008,"TL","YTL")</f>
        <v>TL</v>
      </c>
    </row>
    <row r="13" spans="1:15" s="22" customFormat="1" ht="24.75" customHeight="1">
      <c r="A13" s="20" t="s">
        <v>1</v>
      </c>
      <c r="B13" s="20" t="s">
        <v>1</v>
      </c>
      <c r="C13" s="20" t="s">
        <v>1</v>
      </c>
      <c r="D13" s="21" t="s">
        <v>1</v>
      </c>
      <c r="E13" s="47" t="s">
        <v>25</v>
      </c>
      <c r="F13" s="45" t="s">
        <v>26</v>
      </c>
      <c r="G13" s="45" t="s">
        <v>27</v>
      </c>
      <c r="H13" s="45" t="s">
        <v>28</v>
      </c>
      <c r="I13" s="45" t="s">
        <v>29</v>
      </c>
      <c r="J13" s="45" t="s">
        <v>30</v>
      </c>
      <c r="K13" s="45" t="s">
        <v>31</v>
      </c>
      <c r="L13" s="45" t="s">
        <v>32</v>
      </c>
      <c r="M13" s="45" t="s">
        <v>33</v>
      </c>
      <c r="N13" s="45" t="s">
        <v>34</v>
      </c>
      <c r="O13" s="45" t="s">
        <v>35</v>
      </c>
    </row>
    <row r="14" spans="4:15" s="22" customFormat="1" ht="24.75" customHeight="1" thickBot="1">
      <c r="D14" s="23" t="s">
        <v>1</v>
      </c>
      <c r="E14" s="48" t="s">
        <v>1</v>
      </c>
      <c r="F14" s="46" t="s">
        <v>1</v>
      </c>
      <c r="G14" s="46" t="s">
        <v>1</v>
      </c>
      <c r="H14" s="46" t="s">
        <v>1</v>
      </c>
      <c r="I14" s="46" t="s">
        <v>1</v>
      </c>
      <c r="J14" s="46" t="s">
        <v>1</v>
      </c>
      <c r="K14" s="46" t="s">
        <v>1</v>
      </c>
      <c r="L14" s="46" t="s">
        <v>1</v>
      </c>
      <c r="M14" s="46" t="s">
        <v>1</v>
      </c>
      <c r="N14" s="46" t="s">
        <v>1</v>
      </c>
      <c r="O14" s="46" t="s">
        <v>1</v>
      </c>
    </row>
    <row r="15" spans="1:15" ht="21" customHeight="1" hidden="1">
      <c r="A15" s="23" t="s">
        <v>2</v>
      </c>
      <c r="B15" s="23" t="s">
        <v>36</v>
      </c>
      <c r="C15" s="23" t="s">
        <v>5</v>
      </c>
      <c r="E15" s="15" t="s">
        <v>1</v>
      </c>
      <c r="F15" s="16" t="s">
        <v>1</v>
      </c>
      <c r="G15" s="16" t="s">
        <v>1</v>
      </c>
      <c r="H15" s="16" t="s">
        <v>1</v>
      </c>
      <c r="I15" s="16" t="s">
        <v>1</v>
      </c>
      <c r="J15" s="16" t="s">
        <v>1</v>
      </c>
      <c r="K15" s="16" t="s">
        <v>1</v>
      </c>
      <c r="L15" s="16" t="s">
        <v>1</v>
      </c>
      <c r="M15" s="16" t="s">
        <v>1</v>
      </c>
      <c r="N15" s="16" t="s">
        <v>1</v>
      </c>
      <c r="O15" s="17" t="s">
        <v>1</v>
      </c>
    </row>
    <row r="16" spans="1:15" s="28" customFormat="1" ht="21" customHeight="1">
      <c r="A16" s="26" t="s">
        <v>1</v>
      </c>
      <c r="B16" s="27" t="s">
        <v>47</v>
      </c>
      <c r="C16" s="26" t="s">
        <v>1</v>
      </c>
      <c r="E16" s="29" t="s">
        <v>90</v>
      </c>
      <c r="F16" s="30">
        <v>231120000</v>
      </c>
      <c r="G16" s="30">
        <v>2719000</v>
      </c>
      <c r="H16" s="30">
        <v>202223000</v>
      </c>
      <c r="I16" s="30">
        <v>0</v>
      </c>
      <c r="J16" s="30">
        <v>470000</v>
      </c>
      <c r="K16" s="30">
        <v>2423000</v>
      </c>
      <c r="L16" s="30">
        <v>0</v>
      </c>
      <c r="M16" s="30">
        <v>0</v>
      </c>
      <c r="N16" s="30">
        <v>0</v>
      </c>
      <c r="O16" s="31">
        <f aca="true" t="shared" si="3" ref="O16:O58">N16+M16+L16+K16+J16+I16+H16+G16+F16</f>
        <v>438955000</v>
      </c>
    </row>
    <row r="17" spans="2:15" ht="21" customHeight="1">
      <c r="B17" s="27" t="s">
        <v>48</v>
      </c>
      <c r="C17" s="26" t="s">
        <v>1</v>
      </c>
      <c r="E17" s="29" t="s">
        <v>91</v>
      </c>
      <c r="F17" s="30">
        <v>5847000</v>
      </c>
      <c r="G17" s="30">
        <v>1005000</v>
      </c>
      <c r="H17" s="30">
        <v>4806000</v>
      </c>
      <c r="I17" s="30">
        <v>0</v>
      </c>
      <c r="J17" s="30">
        <v>379000</v>
      </c>
      <c r="K17" s="30">
        <v>484000</v>
      </c>
      <c r="L17" s="30">
        <v>0</v>
      </c>
      <c r="M17" s="30">
        <v>0</v>
      </c>
      <c r="N17" s="30">
        <v>0</v>
      </c>
      <c r="O17" s="31">
        <f t="shared" si="3"/>
        <v>12521000</v>
      </c>
    </row>
    <row r="18" spans="2:15" ht="21" customHeight="1">
      <c r="B18" s="27" t="s">
        <v>49</v>
      </c>
      <c r="C18" s="26" t="s">
        <v>1</v>
      </c>
      <c r="E18" s="29" t="s">
        <v>92</v>
      </c>
      <c r="F18" s="30">
        <v>2658000</v>
      </c>
      <c r="G18" s="30">
        <v>418000</v>
      </c>
      <c r="H18" s="30">
        <v>2114000</v>
      </c>
      <c r="I18" s="30">
        <v>0</v>
      </c>
      <c r="J18" s="30">
        <v>311000</v>
      </c>
      <c r="K18" s="30">
        <v>0</v>
      </c>
      <c r="L18" s="30">
        <v>0</v>
      </c>
      <c r="M18" s="30">
        <v>0</v>
      </c>
      <c r="N18" s="30">
        <v>0</v>
      </c>
      <c r="O18" s="31">
        <f t="shared" si="3"/>
        <v>5501000</v>
      </c>
    </row>
    <row r="19" spans="2:15" ht="21" customHeight="1">
      <c r="B19" s="27" t="s">
        <v>50</v>
      </c>
      <c r="C19" s="26" t="s">
        <v>1</v>
      </c>
      <c r="E19" s="29" t="s">
        <v>93</v>
      </c>
      <c r="F19" s="30">
        <v>2413000</v>
      </c>
      <c r="G19" s="30">
        <v>396000</v>
      </c>
      <c r="H19" s="30">
        <v>2194000</v>
      </c>
      <c r="I19" s="30">
        <v>0</v>
      </c>
      <c r="J19" s="30">
        <v>286000</v>
      </c>
      <c r="K19" s="30">
        <v>0</v>
      </c>
      <c r="L19" s="30">
        <v>0</v>
      </c>
      <c r="M19" s="30">
        <v>0</v>
      </c>
      <c r="N19" s="30">
        <v>0</v>
      </c>
      <c r="O19" s="31">
        <f t="shared" si="3"/>
        <v>5289000</v>
      </c>
    </row>
    <row r="20" spans="2:15" ht="21" customHeight="1">
      <c r="B20" s="27" t="s">
        <v>51</v>
      </c>
      <c r="C20" s="26" t="s">
        <v>1</v>
      </c>
      <c r="E20" s="29" t="s">
        <v>94</v>
      </c>
      <c r="F20" s="30">
        <v>3353000</v>
      </c>
      <c r="G20" s="30">
        <v>535000</v>
      </c>
      <c r="H20" s="30">
        <v>10180000</v>
      </c>
      <c r="I20" s="30">
        <v>0</v>
      </c>
      <c r="J20" s="30">
        <v>977000</v>
      </c>
      <c r="K20" s="30">
        <v>1817000</v>
      </c>
      <c r="L20" s="30">
        <v>0</v>
      </c>
      <c r="M20" s="30">
        <v>0</v>
      </c>
      <c r="N20" s="30">
        <v>0</v>
      </c>
      <c r="O20" s="31">
        <f t="shared" si="3"/>
        <v>16862000</v>
      </c>
    </row>
    <row r="21" spans="2:15" ht="21" customHeight="1">
      <c r="B21" s="27" t="s">
        <v>52</v>
      </c>
      <c r="C21" s="26" t="s">
        <v>1</v>
      </c>
      <c r="E21" s="29" t="s">
        <v>95</v>
      </c>
      <c r="F21" s="30">
        <v>3801000</v>
      </c>
      <c r="G21" s="30">
        <v>573000</v>
      </c>
      <c r="H21" s="30">
        <v>5567000</v>
      </c>
      <c r="I21" s="30">
        <v>0</v>
      </c>
      <c r="J21" s="30">
        <v>185000</v>
      </c>
      <c r="K21" s="30">
        <v>1361000</v>
      </c>
      <c r="L21" s="30">
        <v>0</v>
      </c>
      <c r="M21" s="30">
        <v>0</v>
      </c>
      <c r="N21" s="30">
        <v>0</v>
      </c>
      <c r="O21" s="31">
        <f t="shared" si="3"/>
        <v>11487000</v>
      </c>
    </row>
    <row r="22" spans="2:15" ht="21" customHeight="1">
      <c r="B22" s="27" t="s">
        <v>53</v>
      </c>
      <c r="C22" s="26" t="s">
        <v>1</v>
      </c>
      <c r="E22" s="29" t="s">
        <v>96</v>
      </c>
      <c r="F22" s="30">
        <v>9800000</v>
      </c>
      <c r="G22" s="30">
        <v>1539000</v>
      </c>
      <c r="H22" s="30">
        <v>4411000</v>
      </c>
      <c r="I22" s="30">
        <v>0</v>
      </c>
      <c r="J22" s="30">
        <v>1645000</v>
      </c>
      <c r="K22" s="30">
        <v>2526000</v>
      </c>
      <c r="L22" s="30">
        <v>0</v>
      </c>
      <c r="M22" s="30">
        <v>0</v>
      </c>
      <c r="N22" s="30">
        <v>0</v>
      </c>
      <c r="O22" s="31">
        <f t="shared" si="3"/>
        <v>19921000</v>
      </c>
    </row>
    <row r="23" spans="2:15" ht="21" customHeight="1">
      <c r="B23" s="27" t="s">
        <v>54</v>
      </c>
      <c r="C23" s="26" t="s">
        <v>1</v>
      </c>
      <c r="E23" s="29" t="s">
        <v>97</v>
      </c>
      <c r="F23" s="30">
        <v>451344000</v>
      </c>
      <c r="G23" s="30">
        <v>96111000</v>
      </c>
      <c r="H23" s="30">
        <v>343982000</v>
      </c>
      <c r="I23" s="30">
        <v>0</v>
      </c>
      <c r="J23" s="30">
        <v>387840000</v>
      </c>
      <c r="K23" s="30">
        <v>318807000</v>
      </c>
      <c r="L23" s="30">
        <v>1479209000</v>
      </c>
      <c r="M23" s="30">
        <v>0</v>
      </c>
      <c r="N23" s="30">
        <v>0</v>
      </c>
      <c r="O23" s="31">
        <f t="shared" si="3"/>
        <v>3077293000</v>
      </c>
    </row>
    <row r="24" spans="2:15" ht="21" customHeight="1">
      <c r="B24" s="27" t="s">
        <v>55</v>
      </c>
      <c r="C24" s="26" t="s">
        <v>1</v>
      </c>
      <c r="E24" s="29" t="s">
        <v>98</v>
      </c>
      <c r="F24" s="30">
        <v>2048000</v>
      </c>
      <c r="G24" s="30">
        <v>278000</v>
      </c>
      <c r="H24" s="30">
        <v>5274000</v>
      </c>
      <c r="I24" s="30">
        <v>0</v>
      </c>
      <c r="J24" s="30">
        <v>6972000</v>
      </c>
      <c r="K24" s="30">
        <v>2483000</v>
      </c>
      <c r="L24" s="30">
        <v>0</v>
      </c>
      <c r="M24" s="30">
        <v>0</v>
      </c>
      <c r="N24" s="30">
        <v>0</v>
      </c>
      <c r="O24" s="31">
        <f t="shared" si="3"/>
        <v>17055000</v>
      </c>
    </row>
    <row r="25" spans="2:15" ht="21" customHeight="1">
      <c r="B25" s="27" t="s">
        <v>56</v>
      </c>
      <c r="C25" s="26" t="s">
        <v>1</v>
      </c>
      <c r="E25" s="29" t="s">
        <v>99</v>
      </c>
      <c r="F25" s="30">
        <v>4181000</v>
      </c>
      <c r="G25" s="30">
        <v>552000</v>
      </c>
      <c r="H25" s="30">
        <v>12804000</v>
      </c>
      <c r="I25" s="30">
        <v>0</v>
      </c>
      <c r="J25" s="30">
        <v>1481000</v>
      </c>
      <c r="K25" s="30">
        <v>4724000</v>
      </c>
      <c r="L25" s="30">
        <v>0</v>
      </c>
      <c r="M25" s="30">
        <v>0</v>
      </c>
      <c r="N25" s="30">
        <v>0</v>
      </c>
      <c r="O25" s="31">
        <f t="shared" si="3"/>
        <v>23742000</v>
      </c>
    </row>
    <row r="26" spans="2:15" ht="21" customHeight="1">
      <c r="B26" s="27" t="s">
        <v>57</v>
      </c>
      <c r="C26" s="26" t="s">
        <v>1</v>
      </c>
      <c r="E26" s="29" t="s">
        <v>100</v>
      </c>
      <c r="F26" s="30">
        <v>434148000</v>
      </c>
      <c r="G26" s="30">
        <v>78303000</v>
      </c>
      <c r="H26" s="30">
        <v>971853000</v>
      </c>
      <c r="I26" s="30">
        <v>0</v>
      </c>
      <c r="J26" s="30">
        <v>3102029000</v>
      </c>
      <c r="K26" s="30">
        <v>1202027000</v>
      </c>
      <c r="L26" s="30">
        <v>0</v>
      </c>
      <c r="M26" s="30">
        <v>6520486000</v>
      </c>
      <c r="N26" s="30">
        <v>0</v>
      </c>
      <c r="O26" s="31">
        <f t="shared" si="3"/>
        <v>12308846000</v>
      </c>
    </row>
    <row r="27" spans="2:15" ht="21" customHeight="1">
      <c r="B27" s="27" t="s">
        <v>58</v>
      </c>
      <c r="C27" s="26" t="s">
        <v>1</v>
      </c>
      <c r="E27" s="29" t="s">
        <v>101</v>
      </c>
      <c r="F27" s="30">
        <v>59181000</v>
      </c>
      <c r="G27" s="30">
        <v>9892000</v>
      </c>
      <c r="H27" s="30">
        <v>34121000</v>
      </c>
      <c r="I27" s="30">
        <v>0</v>
      </c>
      <c r="J27" s="30">
        <v>651187000</v>
      </c>
      <c r="K27" s="30">
        <v>536617000</v>
      </c>
      <c r="L27" s="30">
        <v>1753000</v>
      </c>
      <c r="M27" s="30">
        <v>0</v>
      </c>
      <c r="N27" s="30">
        <v>0</v>
      </c>
      <c r="O27" s="31">
        <f t="shared" si="3"/>
        <v>1292751000</v>
      </c>
    </row>
    <row r="28" spans="2:15" ht="21" customHeight="1">
      <c r="B28" s="27" t="s">
        <v>59</v>
      </c>
      <c r="C28" s="26" t="s">
        <v>1</v>
      </c>
      <c r="E28" s="29" t="s">
        <v>102</v>
      </c>
      <c r="F28" s="30">
        <v>144535000</v>
      </c>
      <c r="G28" s="30">
        <v>22702000</v>
      </c>
      <c r="H28" s="30">
        <v>67593000</v>
      </c>
      <c r="I28" s="30">
        <v>0</v>
      </c>
      <c r="J28" s="30">
        <v>9805000</v>
      </c>
      <c r="K28" s="30">
        <v>10902000</v>
      </c>
      <c r="L28" s="30">
        <v>0</v>
      </c>
      <c r="M28" s="30">
        <v>0</v>
      </c>
      <c r="N28" s="30">
        <v>0</v>
      </c>
      <c r="O28" s="31">
        <f t="shared" si="3"/>
        <v>255537000</v>
      </c>
    </row>
    <row r="29" spans="2:15" ht="21" customHeight="1">
      <c r="B29" s="27" t="s">
        <v>60</v>
      </c>
      <c r="C29" s="26" t="s">
        <v>1</v>
      </c>
      <c r="E29" s="29" t="s">
        <v>103</v>
      </c>
      <c r="F29" s="30">
        <v>217234000</v>
      </c>
      <c r="G29" s="30">
        <v>29064000</v>
      </c>
      <c r="H29" s="30">
        <v>45552000</v>
      </c>
      <c r="I29" s="30">
        <v>0</v>
      </c>
      <c r="J29" s="30">
        <v>8208000</v>
      </c>
      <c r="K29" s="30">
        <v>9691000</v>
      </c>
      <c r="L29" s="30">
        <v>0</v>
      </c>
      <c r="M29" s="30">
        <v>0</v>
      </c>
      <c r="N29" s="30">
        <v>0</v>
      </c>
      <c r="O29" s="31">
        <f t="shared" si="3"/>
        <v>309749000</v>
      </c>
    </row>
    <row r="30" spans="2:15" ht="21" customHeight="1">
      <c r="B30" s="27" t="s">
        <v>61</v>
      </c>
      <c r="C30" s="26" t="s">
        <v>1</v>
      </c>
      <c r="E30" s="29" t="s">
        <v>104</v>
      </c>
      <c r="F30" s="30">
        <v>1498177000</v>
      </c>
      <c r="G30" s="30">
        <v>334704000</v>
      </c>
      <c r="H30" s="30">
        <v>193543000</v>
      </c>
      <c r="I30" s="30">
        <v>0</v>
      </c>
      <c r="J30" s="30">
        <v>57336000</v>
      </c>
      <c r="K30" s="30">
        <v>1086419000</v>
      </c>
      <c r="L30" s="30">
        <v>35840000</v>
      </c>
      <c r="M30" s="30">
        <v>139113000</v>
      </c>
      <c r="N30" s="30">
        <v>0</v>
      </c>
      <c r="O30" s="31">
        <f t="shared" si="3"/>
        <v>3345132000</v>
      </c>
    </row>
    <row r="31" spans="2:15" ht="21" customHeight="1">
      <c r="B31" s="27" t="s">
        <v>62</v>
      </c>
      <c r="C31" s="26" t="s">
        <v>1</v>
      </c>
      <c r="E31" s="29" t="s">
        <v>105</v>
      </c>
      <c r="F31" s="30">
        <v>110989000</v>
      </c>
      <c r="G31" s="30">
        <v>18706000</v>
      </c>
      <c r="H31" s="30">
        <v>113869000</v>
      </c>
      <c r="I31" s="30">
        <v>0</v>
      </c>
      <c r="J31" s="30">
        <v>41701000</v>
      </c>
      <c r="K31" s="30">
        <v>272548000</v>
      </c>
      <c r="L31" s="30">
        <v>0</v>
      </c>
      <c r="M31" s="30">
        <v>0</v>
      </c>
      <c r="N31" s="30">
        <v>0</v>
      </c>
      <c r="O31" s="31">
        <f t="shared" si="3"/>
        <v>557813000</v>
      </c>
    </row>
    <row r="32" spans="2:15" ht="21" customHeight="1">
      <c r="B32" s="27" t="s">
        <v>63</v>
      </c>
      <c r="C32" s="26" t="s">
        <v>1</v>
      </c>
      <c r="E32" s="29" t="s">
        <v>106</v>
      </c>
      <c r="F32" s="30">
        <v>29193000</v>
      </c>
      <c r="G32" s="30">
        <v>5076000</v>
      </c>
      <c r="H32" s="30">
        <v>13408000</v>
      </c>
      <c r="I32" s="30">
        <v>0</v>
      </c>
      <c r="J32" s="30">
        <v>1193000</v>
      </c>
      <c r="K32" s="30">
        <v>112653000</v>
      </c>
      <c r="L32" s="30">
        <v>0</v>
      </c>
      <c r="M32" s="30">
        <v>0</v>
      </c>
      <c r="N32" s="30">
        <v>0</v>
      </c>
      <c r="O32" s="31">
        <f t="shared" si="3"/>
        <v>161523000</v>
      </c>
    </row>
    <row r="33" spans="2:15" ht="21" customHeight="1">
      <c r="B33" s="27" t="s">
        <v>64</v>
      </c>
      <c r="C33" s="26" t="s">
        <v>1</v>
      </c>
      <c r="E33" s="29" t="s">
        <v>107</v>
      </c>
      <c r="F33" s="30">
        <v>10108000</v>
      </c>
      <c r="G33" s="30">
        <v>1026000</v>
      </c>
      <c r="H33" s="30">
        <v>4577000</v>
      </c>
      <c r="I33" s="30">
        <v>0</v>
      </c>
      <c r="J33" s="30">
        <v>746000</v>
      </c>
      <c r="K33" s="30">
        <v>1141000</v>
      </c>
      <c r="L33" s="30">
        <v>0</v>
      </c>
      <c r="M33" s="30">
        <v>0</v>
      </c>
      <c r="N33" s="30">
        <v>0</v>
      </c>
      <c r="O33" s="31">
        <f t="shared" si="3"/>
        <v>17598000</v>
      </c>
    </row>
    <row r="34" spans="2:15" ht="21" customHeight="1">
      <c r="B34" s="27" t="s">
        <v>65</v>
      </c>
      <c r="C34" s="26" t="s">
        <v>1</v>
      </c>
      <c r="E34" s="29" t="s">
        <v>108</v>
      </c>
      <c r="F34" s="30">
        <v>228145000</v>
      </c>
      <c r="G34" s="30">
        <v>49577000</v>
      </c>
      <c r="H34" s="30">
        <v>57182000</v>
      </c>
      <c r="I34" s="30">
        <v>0</v>
      </c>
      <c r="J34" s="30">
        <v>5299000</v>
      </c>
      <c r="K34" s="30">
        <v>27945000</v>
      </c>
      <c r="L34" s="30">
        <v>0</v>
      </c>
      <c r="M34" s="30">
        <v>0</v>
      </c>
      <c r="N34" s="30">
        <v>0</v>
      </c>
      <c r="O34" s="31">
        <f t="shared" si="3"/>
        <v>368148000</v>
      </c>
    </row>
    <row r="35" spans="2:15" ht="21" customHeight="1">
      <c r="B35" s="27" t="s">
        <v>66</v>
      </c>
      <c r="C35" s="26" t="s">
        <v>1</v>
      </c>
      <c r="E35" s="29" t="s">
        <v>109</v>
      </c>
      <c r="F35" s="30">
        <v>29669000</v>
      </c>
      <c r="G35" s="30">
        <v>3907000</v>
      </c>
      <c r="H35" s="30">
        <v>26494000</v>
      </c>
      <c r="I35" s="30">
        <v>0</v>
      </c>
      <c r="J35" s="30">
        <v>6215000</v>
      </c>
      <c r="K35" s="30">
        <v>6688000</v>
      </c>
      <c r="L35" s="30">
        <v>0</v>
      </c>
      <c r="M35" s="30">
        <v>0</v>
      </c>
      <c r="N35" s="30">
        <v>0</v>
      </c>
      <c r="O35" s="31">
        <f t="shared" si="3"/>
        <v>72973000</v>
      </c>
    </row>
    <row r="36" spans="2:15" ht="21" customHeight="1">
      <c r="B36" s="27" t="s">
        <v>67</v>
      </c>
      <c r="C36" s="26" t="s">
        <v>1</v>
      </c>
      <c r="E36" s="29" t="s">
        <v>110</v>
      </c>
      <c r="F36" s="30">
        <v>2802000</v>
      </c>
      <c r="G36" s="30">
        <v>362000</v>
      </c>
      <c r="H36" s="30">
        <v>1999000</v>
      </c>
      <c r="I36" s="30">
        <v>0</v>
      </c>
      <c r="J36" s="30">
        <v>157000</v>
      </c>
      <c r="K36" s="30">
        <v>3852000</v>
      </c>
      <c r="L36" s="30">
        <v>7414000</v>
      </c>
      <c r="M36" s="30">
        <v>0</v>
      </c>
      <c r="N36" s="30">
        <v>0</v>
      </c>
      <c r="O36" s="31">
        <f t="shared" si="3"/>
        <v>16586000</v>
      </c>
    </row>
    <row r="37" spans="2:15" ht="21" customHeight="1">
      <c r="B37" s="27" t="s">
        <v>68</v>
      </c>
      <c r="C37" s="26" t="s">
        <v>1</v>
      </c>
      <c r="E37" s="29" t="s">
        <v>111</v>
      </c>
      <c r="F37" s="30">
        <v>59891000</v>
      </c>
      <c r="G37" s="30">
        <v>8033000</v>
      </c>
      <c r="H37" s="30">
        <v>30087000</v>
      </c>
      <c r="I37" s="30">
        <v>0</v>
      </c>
      <c r="J37" s="30">
        <v>29021000</v>
      </c>
      <c r="K37" s="30">
        <v>58143000</v>
      </c>
      <c r="L37" s="30">
        <v>4751000</v>
      </c>
      <c r="M37" s="30">
        <v>0</v>
      </c>
      <c r="N37" s="30">
        <v>0</v>
      </c>
      <c r="O37" s="31">
        <f t="shared" si="3"/>
        <v>189926000</v>
      </c>
    </row>
    <row r="38" spans="2:15" ht="21" customHeight="1">
      <c r="B38" s="27" t="s">
        <v>69</v>
      </c>
      <c r="C38" s="26" t="s">
        <v>1</v>
      </c>
      <c r="E38" s="29" t="s">
        <v>112</v>
      </c>
      <c r="F38" s="30">
        <v>40194000</v>
      </c>
      <c r="G38" s="30">
        <v>4917000</v>
      </c>
      <c r="H38" s="30">
        <v>17694000</v>
      </c>
      <c r="I38" s="30">
        <v>0</v>
      </c>
      <c r="J38" s="30">
        <v>1386000</v>
      </c>
      <c r="K38" s="30">
        <v>3513000</v>
      </c>
      <c r="L38" s="30">
        <v>0</v>
      </c>
      <c r="M38" s="30">
        <v>0</v>
      </c>
      <c r="N38" s="30">
        <v>0</v>
      </c>
      <c r="O38" s="31">
        <f t="shared" si="3"/>
        <v>67704000</v>
      </c>
    </row>
    <row r="39" spans="2:15" ht="21" customHeight="1">
      <c r="B39" s="27" t="s">
        <v>70</v>
      </c>
      <c r="C39" s="26" t="s">
        <v>1</v>
      </c>
      <c r="E39" s="29" t="s">
        <v>113</v>
      </c>
      <c r="F39" s="30">
        <v>118670000</v>
      </c>
      <c r="G39" s="30">
        <v>11776000</v>
      </c>
      <c r="H39" s="30">
        <v>50380000</v>
      </c>
      <c r="I39" s="30">
        <v>0</v>
      </c>
      <c r="J39" s="30">
        <v>954087000</v>
      </c>
      <c r="K39" s="30">
        <v>20461000</v>
      </c>
      <c r="L39" s="30">
        <v>22855000</v>
      </c>
      <c r="M39" s="30">
        <v>238092000</v>
      </c>
      <c r="N39" s="30">
        <v>0</v>
      </c>
      <c r="O39" s="31">
        <f t="shared" si="3"/>
        <v>1416321000</v>
      </c>
    </row>
    <row r="40" spans="2:15" ht="21" customHeight="1">
      <c r="B40" s="27" t="s">
        <v>71</v>
      </c>
      <c r="C40" s="26" t="s">
        <v>1</v>
      </c>
      <c r="E40" s="29" t="s">
        <v>114</v>
      </c>
      <c r="F40" s="30">
        <v>34286000</v>
      </c>
      <c r="G40" s="30">
        <v>4449000</v>
      </c>
      <c r="H40" s="30">
        <v>16610000</v>
      </c>
      <c r="I40" s="30">
        <v>0</v>
      </c>
      <c r="J40" s="30">
        <v>228634000</v>
      </c>
      <c r="K40" s="30">
        <v>2965000</v>
      </c>
      <c r="L40" s="30">
        <v>24180000</v>
      </c>
      <c r="M40" s="30">
        <v>0</v>
      </c>
      <c r="N40" s="30">
        <v>0</v>
      </c>
      <c r="O40" s="31">
        <f t="shared" si="3"/>
        <v>311124000</v>
      </c>
    </row>
    <row r="41" spans="2:15" ht="21" customHeight="1">
      <c r="B41" s="27" t="s">
        <v>72</v>
      </c>
      <c r="C41" s="26" t="s">
        <v>1</v>
      </c>
      <c r="E41" s="29" t="s">
        <v>115</v>
      </c>
      <c r="F41" s="30">
        <v>11774000</v>
      </c>
      <c r="G41" s="30">
        <v>1859000</v>
      </c>
      <c r="H41" s="30">
        <v>15968000</v>
      </c>
      <c r="I41" s="30">
        <v>0</v>
      </c>
      <c r="J41" s="30">
        <v>390000</v>
      </c>
      <c r="K41" s="30">
        <v>53635000</v>
      </c>
      <c r="L41" s="30">
        <v>25065000</v>
      </c>
      <c r="M41" s="30">
        <v>0</v>
      </c>
      <c r="N41" s="30">
        <v>0</v>
      </c>
      <c r="O41" s="31">
        <f t="shared" si="3"/>
        <v>108691000</v>
      </c>
    </row>
    <row r="42" spans="2:15" ht="21" customHeight="1">
      <c r="B42" s="27" t="s">
        <v>73</v>
      </c>
      <c r="C42" s="26" t="s">
        <v>1</v>
      </c>
      <c r="E42" s="29" t="s">
        <v>116</v>
      </c>
      <c r="F42" s="30">
        <v>20233000</v>
      </c>
      <c r="G42" s="30">
        <v>2672000</v>
      </c>
      <c r="H42" s="30">
        <v>7423000</v>
      </c>
      <c r="I42" s="30">
        <v>0</v>
      </c>
      <c r="J42" s="30">
        <v>1467000</v>
      </c>
      <c r="K42" s="30">
        <v>1793000</v>
      </c>
      <c r="L42" s="30">
        <v>0</v>
      </c>
      <c r="M42" s="30">
        <v>0</v>
      </c>
      <c r="N42" s="30">
        <v>0</v>
      </c>
      <c r="O42" s="31">
        <f t="shared" si="3"/>
        <v>33588000</v>
      </c>
    </row>
    <row r="43" spans="2:15" ht="21" customHeight="1">
      <c r="B43" s="27" t="s">
        <v>74</v>
      </c>
      <c r="C43" s="26" t="s">
        <v>1</v>
      </c>
      <c r="E43" s="29" t="s">
        <v>117</v>
      </c>
      <c r="F43" s="30">
        <v>175451000</v>
      </c>
      <c r="G43" s="30">
        <v>33535000</v>
      </c>
      <c r="H43" s="30">
        <v>27563000</v>
      </c>
      <c r="I43" s="30">
        <v>0</v>
      </c>
      <c r="J43" s="30">
        <v>8850000</v>
      </c>
      <c r="K43" s="30">
        <v>546414000</v>
      </c>
      <c r="L43" s="30">
        <v>0</v>
      </c>
      <c r="M43" s="30">
        <v>0</v>
      </c>
      <c r="N43" s="30">
        <v>0</v>
      </c>
      <c r="O43" s="31">
        <f t="shared" si="3"/>
        <v>791813000</v>
      </c>
    </row>
    <row r="44" spans="2:15" ht="21" customHeight="1">
      <c r="B44" s="27" t="s">
        <v>75</v>
      </c>
      <c r="C44" s="26" t="s">
        <v>1</v>
      </c>
      <c r="E44" s="29" t="s">
        <v>118</v>
      </c>
      <c r="F44" s="30">
        <v>33106000</v>
      </c>
      <c r="G44" s="30">
        <v>5328000</v>
      </c>
      <c r="H44" s="30">
        <v>379733000</v>
      </c>
      <c r="I44" s="30">
        <v>0</v>
      </c>
      <c r="J44" s="30">
        <v>2088000</v>
      </c>
      <c r="K44" s="30">
        <v>725099000</v>
      </c>
      <c r="L44" s="30">
        <v>0</v>
      </c>
      <c r="M44" s="30">
        <v>0</v>
      </c>
      <c r="N44" s="30">
        <v>0</v>
      </c>
      <c r="O44" s="31">
        <f t="shared" si="3"/>
        <v>1145354000</v>
      </c>
    </row>
    <row r="45" spans="2:15" ht="21" customHeight="1">
      <c r="B45" s="27" t="s">
        <v>76</v>
      </c>
      <c r="C45" s="26" t="s">
        <v>1</v>
      </c>
      <c r="E45" s="29" t="s">
        <v>119</v>
      </c>
      <c r="F45" s="30">
        <v>21666000</v>
      </c>
      <c r="G45" s="30">
        <v>2547000</v>
      </c>
      <c r="H45" s="30">
        <v>8098000</v>
      </c>
      <c r="I45" s="30">
        <v>0</v>
      </c>
      <c r="J45" s="30">
        <v>3966000</v>
      </c>
      <c r="K45" s="30">
        <v>5133000</v>
      </c>
      <c r="L45" s="30">
        <v>0</v>
      </c>
      <c r="M45" s="30">
        <v>0</v>
      </c>
      <c r="N45" s="30">
        <v>0</v>
      </c>
      <c r="O45" s="31">
        <f t="shared" si="3"/>
        <v>41410000</v>
      </c>
    </row>
    <row r="46" spans="2:15" ht="21" customHeight="1">
      <c r="B46" s="27" t="s">
        <v>77</v>
      </c>
      <c r="C46" s="26" t="s">
        <v>1</v>
      </c>
      <c r="E46" s="29" t="s">
        <v>120</v>
      </c>
      <c r="F46" s="30">
        <v>6039000</v>
      </c>
      <c r="G46" s="30">
        <v>1390000</v>
      </c>
      <c r="H46" s="30">
        <v>4458000</v>
      </c>
      <c r="I46" s="30">
        <v>0</v>
      </c>
      <c r="J46" s="30">
        <v>4000</v>
      </c>
      <c r="K46" s="30">
        <v>7098000</v>
      </c>
      <c r="L46" s="30">
        <v>0</v>
      </c>
      <c r="M46" s="30">
        <v>0</v>
      </c>
      <c r="N46" s="30">
        <v>0</v>
      </c>
      <c r="O46" s="31">
        <f t="shared" si="3"/>
        <v>18989000</v>
      </c>
    </row>
    <row r="47" spans="2:15" ht="21" customHeight="1">
      <c r="B47" s="27" t="s">
        <v>78</v>
      </c>
      <c r="C47" s="26" t="s">
        <v>1</v>
      </c>
      <c r="E47" s="29" t="s">
        <v>121</v>
      </c>
      <c r="F47" s="30">
        <v>13374000</v>
      </c>
      <c r="G47" s="30">
        <v>2062000</v>
      </c>
      <c r="H47" s="30">
        <v>22659000</v>
      </c>
      <c r="I47" s="30">
        <v>0</v>
      </c>
      <c r="J47" s="30">
        <v>255434000</v>
      </c>
      <c r="K47" s="30">
        <v>3028000</v>
      </c>
      <c r="L47" s="30">
        <v>0</v>
      </c>
      <c r="M47" s="30">
        <v>0</v>
      </c>
      <c r="N47" s="30">
        <v>0</v>
      </c>
      <c r="O47" s="31">
        <f t="shared" si="3"/>
        <v>296557000</v>
      </c>
    </row>
    <row r="48" spans="2:15" ht="21" customHeight="1">
      <c r="B48" s="27" t="s">
        <v>79</v>
      </c>
      <c r="C48" s="26" t="s">
        <v>1</v>
      </c>
      <c r="E48" s="29" t="s">
        <v>122</v>
      </c>
      <c r="F48" s="30">
        <v>1654383000</v>
      </c>
      <c r="G48" s="30">
        <v>346069000</v>
      </c>
      <c r="H48" s="30">
        <v>1449971000</v>
      </c>
      <c r="I48" s="30">
        <v>0</v>
      </c>
      <c r="J48" s="30">
        <v>2110820000</v>
      </c>
      <c r="K48" s="30">
        <v>15841993000</v>
      </c>
      <c r="L48" s="30">
        <v>0</v>
      </c>
      <c r="M48" s="30">
        <v>0</v>
      </c>
      <c r="N48" s="30">
        <v>0</v>
      </c>
      <c r="O48" s="31">
        <f t="shared" si="3"/>
        <v>21403236000</v>
      </c>
    </row>
    <row r="49" spans="2:15" ht="21" customHeight="1">
      <c r="B49" s="27" t="s">
        <v>80</v>
      </c>
      <c r="C49" s="26" t="s">
        <v>1</v>
      </c>
      <c r="E49" s="29" t="s">
        <v>123</v>
      </c>
      <c r="F49" s="30">
        <v>10205000</v>
      </c>
      <c r="G49" s="30">
        <v>1432000</v>
      </c>
      <c r="H49" s="30">
        <v>7575000</v>
      </c>
      <c r="I49" s="30">
        <v>0</v>
      </c>
      <c r="J49" s="30">
        <v>450000</v>
      </c>
      <c r="K49" s="30">
        <v>15747000</v>
      </c>
      <c r="L49" s="30">
        <v>0</v>
      </c>
      <c r="M49" s="30">
        <v>0</v>
      </c>
      <c r="N49" s="30">
        <v>0</v>
      </c>
      <c r="O49" s="31">
        <f t="shared" si="3"/>
        <v>35409000</v>
      </c>
    </row>
    <row r="50" spans="2:15" ht="21" customHeight="1">
      <c r="B50" s="27" t="s">
        <v>81</v>
      </c>
      <c r="C50" s="26" t="s">
        <v>1</v>
      </c>
      <c r="E50" s="29" t="s">
        <v>124</v>
      </c>
      <c r="F50" s="30">
        <v>2011000</v>
      </c>
      <c r="G50" s="30">
        <v>280000</v>
      </c>
      <c r="H50" s="30">
        <v>4064000</v>
      </c>
      <c r="I50" s="30">
        <v>0</v>
      </c>
      <c r="J50" s="30">
        <v>20000</v>
      </c>
      <c r="K50" s="30">
        <v>15999000</v>
      </c>
      <c r="L50" s="30">
        <v>117025000</v>
      </c>
      <c r="M50" s="30">
        <v>0</v>
      </c>
      <c r="N50" s="30">
        <v>0</v>
      </c>
      <c r="O50" s="31">
        <f t="shared" si="3"/>
        <v>139399000</v>
      </c>
    </row>
    <row r="51" spans="2:15" ht="21" customHeight="1">
      <c r="B51" s="27" t="s">
        <v>82</v>
      </c>
      <c r="C51" s="26" t="s">
        <v>1</v>
      </c>
      <c r="E51" s="29" t="s">
        <v>125</v>
      </c>
      <c r="F51" s="30">
        <v>1990000</v>
      </c>
      <c r="G51" s="30">
        <v>302000</v>
      </c>
      <c r="H51" s="30">
        <v>4923000</v>
      </c>
      <c r="I51" s="30">
        <v>0</v>
      </c>
      <c r="J51" s="30">
        <v>22000</v>
      </c>
      <c r="K51" s="30">
        <v>15561000</v>
      </c>
      <c r="L51" s="30">
        <v>114657000</v>
      </c>
      <c r="M51" s="30">
        <v>0</v>
      </c>
      <c r="N51" s="30">
        <v>0</v>
      </c>
      <c r="O51" s="31">
        <f t="shared" si="3"/>
        <v>137455000</v>
      </c>
    </row>
    <row r="52" spans="2:15" ht="21" customHeight="1">
      <c r="B52" s="27" t="s">
        <v>83</v>
      </c>
      <c r="C52" s="26" t="s">
        <v>1</v>
      </c>
      <c r="E52" s="29" t="s">
        <v>126</v>
      </c>
      <c r="F52" s="30">
        <v>1814000</v>
      </c>
      <c r="G52" s="30">
        <v>250000</v>
      </c>
      <c r="H52" s="30">
        <v>4048000</v>
      </c>
      <c r="I52" s="30">
        <v>0</v>
      </c>
      <c r="J52" s="30">
        <v>21000</v>
      </c>
      <c r="K52" s="30">
        <v>6286000</v>
      </c>
      <c r="L52" s="30">
        <v>84594000</v>
      </c>
      <c r="M52" s="30">
        <v>0</v>
      </c>
      <c r="N52" s="30">
        <v>0</v>
      </c>
      <c r="O52" s="31">
        <f t="shared" si="3"/>
        <v>97013000</v>
      </c>
    </row>
    <row r="53" spans="2:15" ht="21" customHeight="1">
      <c r="B53" s="27" t="s">
        <v>84</v>
      </c>
      <c r="C53" s="26" t="s">
        <v>1</v>
      </c>
      <c r="E53" s="29" t="s">
        <v>127</v>
      </c>
      <c r="F53" s="30">
        <v>1565579000</v>
      </c>
      <c r="G53" s="30">
        <v>290478000</v>
      </c>
      <c r="H53" s="30">
        <v>299000000</v>
      </c>
      <c r="I53" s="30">
        <v>0</v>
      </c>
      <c r="J53" s="30">
        <v>27317000</v>
      </c>
      <c r="K53" s="30">
        <v>12383767000</v>
      </c>
      <c r="L53" s="30">
        <v>35912000</v>
      </c>
      <c r="M53" s="30">
        <v>0</v>
      </c>
      <c r="N53" s="30">
        <v>0</v>
      </c>
      <c r="O53" s="31">
        <f t="shared" si="3"/>
        <v>14602053000</v>
      </c>
    </row>
    <row r="54" spans="2:15" ht="21" customHeight="1">
      <c r="B54" s="27" t="s">
        <v>85</v>
      </c>
      <c r="C54" s="26" t="s">
        <v>1</v>
      </c>
      <c r="E54" s="29" t="s">
        <v>128</v>
      </c>
      <c r="F54" s="30">
        <v>2132000</v>
      </c>
      <c r="G54" s="30">
        <v>377000</v>
      </c>
      <c r="H54" s="30">
        <v>1880000</v>
      </c>
      <c r="I54" s="30">
        <v>0</v>
      </c>
      <c r="J54" s="30">
        <v>0</v>
      </c>
      <c r="K54" s="30">
        <v>1597000</v>
      </c>
      <c r="L54" s="30">
        <v>0</v>
      </c>
      <c r="M54" s="30">
        <v>0</v>
      </c>
      <c r="N54" s="30">
        <v>0</v>
      </c>
      <c r="O54" s="31">
        <f t="shared" si="3"/>
        <v>5986000</v>
      </c>
    </row>
    <row r="55" spans="2:15" ht="21" customHeight="1">
      <c r="B55" s="27" t="s">
        <v>86</v>
      </c>
      <c r="C55" s="26" t="s">
        <v>1</v>
      </c>
      <c r="E55" s="29" t="s">
        <v>129</v>
      </c>
      <c r="F55" s="30">
        <v>51354000</v>
      </c>
      <c r="G55" s="30">
        <v>8534000</v>
      </c>
      <c r="H55" s="30">
        <v>55667000</v>
      </c>
      <c r="I55" s="30">
        <v>0</v>
      </c>
      <c r="J55" s="30">
        <v>1578000</v>
      </c>
      <c r="K55" s="30">
        <v>22812000</v>
      </c>
      <c r="L55" s="30">
        <v>0</v>
      </c>
      <c r="M55" s="30">
        <v>0</v>
      </c>
      <c r="N55" s="30">
        <v>0</v>
      </c>
      <c r="O55" s="31">
        <f t="shared" si="3"/>
        <v>139945000</v>
      </c>
    </row>
    <row r="56" spans="2:15" ht="21" customHeight="1">
      <c r="B56" s="27" t="s">
        <v>87</v>
      </c>
      <c r="C56" s="26" t="s">
        <v>1</v>
      </c>
      <c r="E56" s="29" t="s">
        <v>130</v>
      </c>
      <c r="F56" s="30">
        <v>10988000</v>
      </c>
      <c r="G56" s="30">
        <v>1472000</v>
      </c>
      <c r="H56" s="30">
        <v>7177000</v>
      </c>
      <c r="I56" s="30">
        <v>0</v>
      </c>
      <c r="J56" s="30">
        <v>515000</v>
      </c>
      <c r="K56" s="30">
        <v>1768000</v>
      </c>
      <c r="L56" s="30">
        <v>0</v>
      </c>
      <c r="M56" s="30">
        <v>0</v>
      </c>
      <c r="N56" s="30">
        <v>0</v>
      </c>
      <c r="O56" s="31">
        <f t="shared" si="3"/>
        <v>21920000</v>
      </c>
    </row>
    <row r="57" spans="2:15" ht="21" customHeight="1">
      <c r="B57" s="27" t="s">
        <v>88</v>
      </c>
      <c r="C57" s="26" t="s">
        <v>1</v>
      </c>
      <c r="E57" s="29" t="s">
        <v>131</v>
      </c>
      <c r="F57" s="30">
        <v>2259000</v>
      </c>
      <c r="G57" s="30">
        <v>249000</v>
      </c>
      <c r="H57" s="30">
        <v>4408000</v>
      </c>
      <c r="I57" s="30">
        <v>0</v>
      </c>
      <c r="J57" s="30">
        <v>416000</v>
      </c>
      <c r="K57" s="30">
        <v>0</v>
      </c>
      <c r="L57" s="30">
        <v>0</v>
      </c>
      <c r="M57" s="30">
        <v>0</v>
      </c>
      <c r="N57" s="30">
        <v>0</v>
      </c>
      <c r="O57" s="31">
        <f t="shared" si="3"/>
        <v>7332000</v>
      </c>
    </row>
    <row r="58" spans="2:15" ht="21" customHeight="1" thickBot="1">
      <c r="B58" s="27" t="s">
        <v>89</v>
      </c>
      <c r="C58" s="26" t="s">
        <v>1</v>
      </c>
      <c r="E58" s="29" t="s">
        <v>132</v>
      </c>
      <c r="F58" s="30">
        <v>10591000</v>
      </c>
      <c r="G58" s="30">
        <v>2517000</v>
      </c>
      <c r="H58" s="30">
        <v>18479000</v>
      </c>
      <c r="I58" s="30">
        <v>0</v>
      </c>
      <c r="J58" s="30">
        <v>188000</v>
      </c>
      <c r="K58" s="30">
        <v>13687000</v>
      </c>
      <c r="L58" s="30">
        <v>9125000</v>
      </c>
      <c r="M58" s="30">
        <v>0</v>
      </c>
      <c r="N58" s="30">
        <v>0</v>
      </c>
      <c r="O58" s="31">
        <f t="shared" si="3"/>
        <v>54587000</v>
      </c>
    </row>
    <row r="59" spans="2:15" s="28" customFormat="1" ht="21" customHeight="1" hidden="1">
      <c r="B59" s="27" t="s">
        <v>1</v>
      </c>
      <c r="E59" s="32" t="s">
        <v>133</v>
      </c>
      <c r="F59" s="33">
        <v>177048876000</v>
      </c>
      <c r="G59" s="33">
        <v>29501124000</v>
      </c>
      <c r="H59" s="33">
        <v>54265570000</v>
      </c>
      <c r="I59" s="33">
        <v>62000173000</v>
      </c>
      <c r="J59" s="33">
        <v>311386535400</v>
      </c>
      <c r="K59" s="33">
        <v>73861417000</v>
      </c>
      <c r="L59" s="33">
        <v>49077960000</v>
      </c>
      <c r="M59" s="33">
        <v>14243708000</v>
      </c>
      <c r="N59" s="33">
        <v>6893645000</v>
      </c>
      <c r="O59" s="34" t="s">
        <v>1</v>
      </c>
    </row>
    <row r="60" spans="1:15" s="28" customFormat="1" ht="12" customHeight="1" thickBot="1">
      <c r="A60" s="35" t="s">
        <v>37</v>
      </c>
      <c r="E60" s="36" t="s">
        <v>1</v>
      </c>
      <c r="F60" s="37" t="s">
        <v>1</v>
      </c>
      <c r="G60" s="37" t="s">
        <v>1</v>
      </c>
      <c r="H60" s="37" t="s">
        <v>1</v>
      </c>
      <c r="I60" s="37" t="s">
        <v>1</v>
      </c>
      <c r="J60" s="37" t="s">
        <v>1</v>
      </c>
      <c r="K60" s="37" t="s">
        <v>1</v>
      </c>
      <c r="L60" s="37" t="s">
        <v>1</v>
      </c>
      <c r="M60" s="37" t="s">
        <v>1</v>
      </c>
      <c r="N60" s="37" t="s">
        <v>1</v>
      </c>
      <c r="O60" s="38" t="s">
        <v>1</v>
      </c>
    </row>
    <row r="61" spans="1:15" s="28" customFormat="1" ht="27" customHeight="1" thickBot="1">
      <c r="A61" s="35" t="s">
        <v>1</v>
      </c>
      <c r="B61" s="39" t="s">
        <v>38</v>
      </c>
      <c r="E61" s="40" t="s">
        <v>39</v>
      </c>
      <c r="F61" s="41">
        <v>7328736000</v>
      </c>
      <c r="G61" s="41">
        <v>1387973000</v>
      </c>
      <c r="H61" s="41">
        <v>4561611000</v>
      </c>
      <c r="I61" s="41">
        <v>0</v>
      </c>
      <c r="J61" s="41">
        <v>7911096000</v>
      </c>
      <c r="K61" s="41">
        <v>33351607000</v>
      </c>
      <c r="L61" s="41">
        <v>1962380000</v>
      </c>
      <c r="M61" s="41">
        <v>6897691000</v>
      </c>
      <c r="N61" s="41">
        <v>0</v>
      </c>
      <c r="O61" s="42">
        <f>SUM(F61:N61)</f>
        <v>63401094000</v>
      </c>
    </row>
    <row r="62" spans="1:15" s="28" customFormat="1" ht="27" customHeight="1" thickBot="1">
      <c r="A62" s="35" t="s">
        <v>1</v>
      </c>
      <c r="B62" s="39" t="s">
        <v>40</v>
      </c>
      <c r="E62" s="40" t="s">
        <v>134</v>
      </c>
      <c r="F62" s="41">
        <v>15698912000</v>
      </c>
      <c r="G62" s="41">
        <v>2420339000</v>
      </c>
      <c r="H62" s="41">
        <v>3378200000</v>
      </c>
      <c r="I62" s="41">
        <v>0</v>
      </c>
      <c r="J62" s="41">
        <v>622551000</v>
      </c>
      <c r="K62" s="41">
        <v>4988268000</v>
      </c>
      <c r="L62" s="41">
        <v>0</v>
      </c>
      <c r="M62" s="41">
        <v>0</v>
      </c>
      <c r="N62" s="41">
        <v>0</v>
      </c>
      <c r="O62" s="42">
        <f>SUM(F62:N62)</f>
        <v>27108270000</v>
      </c>
    </row>
    <row r="63" spans="1:15" s="28" customFormat="1" ht="27" customHeight="1" thickBot="1">
      <c r="A63" s="35" t="s">
        <v>37</v>
      </c>
      <c r="B63" s="39" t="s">
        <v>1</v>
      </c>
      <c r="E63" s="40" t="s">
        <v>41</v>
      </c>
      <c r="F63" s="41">
        <f aca="true" t="shared" si="4" ref="F63:O63">F62+F61</f>
        <v>23027648000</v>
      </c>
      <c r="G63" s="41">
        <f t="shared" si="4"/>
        <v>3808312000</v>
      </c>
      <c r="H63" s="41">
        <f t="shared" si="4"/>
        <v>7939811000</v>
      </c>
      <c r="I63" s="41">
        <f t="shared" si="4"/>
        <v>0</v>
      </c>
      <c r="J63" s="41">
        <f t="shared" si="4"/>
        <v>8533647000</v>
      </c>
      <c r="K63" s="41">
        <f t="shared" si="4"/>
        <v>38339875000</v>
      </c>
      <c r="L63" s="41">
        <f t="shared" si="4"/>
        <v>1962380000</v>
      </c>
      <c r="M63" s="41">
        <f t="shared" si="4"/>
        <v>6897691000</v>
      </c>
      <c r="N63" s="41">
        <f t="shared" si="4"/>
        <v>0</v>
      </c>
      <c r="O63" s="41">
        <f t="shared" si="4"/>
        <v>90509364000</v>
      </c>
    </row>
    <row r="64" ht="12.75">
      <c r="O64" s="19" t="s">
        <v>1</v>
      </c>
    </row>
  </sheetData>
  <sheetProtection/>
  <mergeCells count="14">
    <mergeCell ref="H13:H14"/>
    <mergeCell ref="I13:I14"/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rstPageNumber="1" useFirstPageNumber="1"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="75" zoomScaleNormal="75" workbookViewId="0" topLeftCell="E9">
      <selection activeCell="A1" sqref="A1"/>
    </sheetView>
  </sheetViews>
  <sheetFormatPr defaultColWidth="9.00390625" defaultRowHeight="12.75"/>
  <cols>
    <col min="1" max="3" width="9.125" style="13" hidden="1" customWidth="1"/>
    <col min="4" max="4" width="14.75390625" style="13" hidden="1" customWidth="1"/>
    <col min="5" max="5" width="70.75390625" style="13" bestFit="1" customWidth="1"/>
    <col min="6" max="6" width="20.75390625" style="13" bestFit="1" customWidth="1"/>
    <col min="7" max="8" width="19.00390625" style="13" bestFit="1" customWidth="1"/>
    <col min="9" max="9" width="18.375" style="13" bestFit="1" customWidth="1"/>
    <col min="10" max="10" width="20.00390625" style="13" bestFit="1" customWidth="1"/>
    <col min="11" max="11" width="20.75390625" style="13" bestFit="1" customWidth="1"/>
    <col min="12" max="13" width="19.00390625" style="13" bestFit="1" customWidth="1"/>
    <col min="14" max="14" width="17.875" style="13" bestFit="1" customWidth="1"/>
    <col min="15" max="15" width="20.875" style="13" bestFit="1" customWidth="1"/>
    <col min="16" max="16384" width="9.125" style="13" customWidth="1"/>
  </cols>
  <sheetData>
    <row r="1" spans="1:15" ht="12.75" hidden="1">
      <c r="A1" s="1" t="s">
        <v>0</v>
      </c>
      <c r="B1" s="2" t="s">
        <v>42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137</v>
      </c>
      <c r="C2" s="3" t="s">
        <v>44</v>
      </c>
      <c r="D2" s="4" t="s">
        <v>7</v>
      </c>
      <c r="E2" s="18" t="str">
        <f aca="true" t="shared" si="0" ref="E2:N2">ButceYil</f>
        <v>2017</v>
      </c>
      <c r="F2" s="18" t="str">
        <f t="shared" si="0"/>
        <v>2017</v>
      </c>
      <c r="G2" s="18" t="str">
        <f t="shared" si="0"/>
        <v>2017</v>
      </c>
      <c r="H2" s="18" t="str">
        <f t="shared" si="0"/>
        <v>2017</v>
      </c>
      <c r="I2" s="18" t="str">
        <f t="shared" si="0"/>
        <v>2017</v>
      </c>
      <c r="J2" s="18" t="str">
        <f t="shared" si="0"/>
        <v>2017</v>
      </c>
      <c r="K2" s="18" t="str">
        <f t="shared" si="0"/>
        <v>2017</v>
      </c>
      <c r="L2" s="18" t="str">
        <f t="shared" si="0"/>
        <v>2017</v>
      </c>
      <c r="M2" s="18" t="str">
        <f t="shared" si="0"/>
        <v>2017</v>
      </c>
      <c r="N2" s="18" t="str">
        <f t="shared" si="0"/>
        <v>2017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8" t="s">
        <v>1</v>
      </c>
      <c r="F3" s="18" t="str">
        <f aca="true" t="shared" si="1" ref="F3:N3">ButceYil</f>
        <v>2017</v>
      </c>
      <c r="G3" s="18" t="str">
        <f t="shared" si="1"/>
        <v>2017</v>
      </c>
      <c r="H3" s="18" t="str">
        <f t="shared" si="1"/>
        <v>2017</v>
      </c>
      <c r="I3" s="18" t="str">
        <f t="shared" si="1"/>
        <v>2017</v>
      </c>
      <c r="J3" s="18" t="str">
        <f t="shared" si="1"/>
        <v>2017</v>
      </c>
      <c r="K3" s="18" t="str">
        <f t="shared" si="1"/>
        <v>2017</v>
      </c>
      <c r="L3" s="18" t="str">
        <f t="shared" si="1"/>
        <v>2017</v>
      </c>
      <c r="M3" s="18" t="str">
        <f t="shared" si="1"/>
        <v>2017</v>
      </c>
      <c r="N3" s="18" t="str">
        <f t="shared" si="1"/>
        <v>2017</v>
      </c>
      <c r="O3" s="8" t="s">
        <v>1</v>
      </c>
    </row>
    <row r="4" spans="1:15" ht="12.75" hidden="1">
      <c r="A4" s="7" t="s">
        <v>9</v>
      </c>
      <c r="B4" s="2" t="s">
        <v>43</v>
      </c>
      <c r="C4" s="3" t="s">
        <v>46</v>
      </c>
      <c r="D4" s="4" t="s">
        <v>10</v>
      </c>
      <c r="E4" s="18" t="s">
        <v>1</v>
      </c>
      <c r="F4" s="18" t="str">
        <f aca="true" t="shared" si="2" ref="F4:N4">Asama</f>
        <v>23</v>
      </c>
      <c r="G4" s="18" t="str">
        <f t="shared" si="2"/>
        <v>23</v>
      </c>
      <c r="H4" s="18" t="str">
        <f t="shared" si="2"/>
        <v>23</v>
      </c>
      <c r="I4" s="18" t="str">
        <f t="shared" si="2"/>
        <v>23</v>
      </c>
      <c r="J4" s="18" t="str">
        <f t="shared" si="2"/>
        <v>23</v>
      </c>
      <c r="K4" s="18" t="str">
        <f t="shared" si="2"/>
        <v>23</v>
      </c>
      <c r="L4" s="18" t="str">
        <f t="shared" si="2"/>
        <v>23</v>
      </c>
      <c r="M4" s="18" t="str">
        <f t="shared" si="2"/>
        <v>23</v>
      </c>
      <c r="N4" s="18" t="str">
        <f t="shared" si="2"/>
        <v>23</v>
      </c>
      <c r="O4" s="8" t="s">
        <v>1</v>
      </c>
    </row>
    <row r="5" spans="1:15" ht="12.75" hidden="1">
      <c r="A5" s="7" t="s">
        <v>11</v>
      </c>
      <c r="B5" s="9" t="s">
        <v>138</v>
      </c>
      <c r="C5" s="9" t="s">
        <v>1</v>
      </c>
      <c r="D5" s="4" t="s">
        <v>12</v>
      </c>
      <c r="E5" s="5" t="s">
        <v>1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0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1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24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.75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2" t="s">
        <v>1</v>
      </c>
      <c r="E9" s="43" t="s">
        <v>139</v>
      </c>
      <c r="F9" s="43" t="s">
        <v>1</v>
      </c>
      <c r="G9" s="43" t="s">
        <v>1</v>
      </c>
      <c r="H9" s="43" t="s">
        <v>1</v>
      </c>
      <c r="I9" s="43" t="s">
        <v>1</v>
      </c>
      <c r="J9" s="43" t="s">
        <v>1</v>
      </c>
      <c r="K9" s="43" t="s">
        <v>1</v>
      </c>
      <c r="L9" s="43" t="s">
        <v>1</v>
      </c>
      <c r="M9" s="43" t="s">
        <v>1</v>
      </c>
      <c r="N9" s="43" t="s">
        <v>1</v>
      </c>
      <c r="O9" s="43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3" t="s">
        <v>141</v>
      </c>
      <c r="F10" s="43" t="s">
        <v>1</v>
      </c>
      <c r="G10" s="43" t="s">
        <v>1</v>
      </c>
      <c r="H10" s="43" t="s">
        <v>1</v>
      </c>
      <c r="I10" s="43" t="s">
        <v>1</v>
      </c>
      <c r="J10" s="43" t="s">
        <v>1</v>
      </c>
      <c r="K10" s="43" t="s">
        <v>1</v>
      </c>
      <c r="L10" s="43" t="s">
        <v>1</v>
      </c>
      <c r="M10" s="43" t="s">
        <v>1</v>
      </c>
      <c r="N10" s="43" t="s">
        <v>1</v>
      </c>
      <c r="O10" s="43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2" t="s">
        <v>1</v>
      </c>
      <c r="E11" s="44" t="s">
        <v>24</v>
      </c>
      <c r="F11" s="44" t="s">
        <v>1</v>
      </c>
      <c r="G11" s="44" t="s">
        <v>1</v>
      </c>
      <c r="H11" s="44" t="s">
        <v>1</v>
      </c>
      <c r="I11" s="44" t="s">
        <v>1</v>
      </c>
      <c r="J11" s="44" t="s">
        <v>1</v>
      </c>
      <c r="K11" s="44" t="s">
        <v>1</v>
      </c>
      <c r="L11" s="44" t="s">
        <v>1</v>
      </c>
      <c r="M11" s="44" t="s">
        <v>1</v>
      </c>
      <c r="N11" s="44" t="s">
        <v>1</v>
      </c>
      <c r="O11" s="44" t="s">
        <v>1</v>
      </c>
    </row>
    <row r="12" spans="1:15" ht="16.5" customHeight="1" thickBot="1">
      <c r="A12" s="9" t="s">
        <v>1</v>
      </c>
      <c r="B12" s="9" t="s">
        <v>1</v>
      </c>
      <c r="C12" s="9" t="s">
        <v>1</v>
      </c>
      <c r="D12" s="12" t="s">
        <v>1</v>
      </c>
      <c r="E12" s="14" t="s">
        <v>1</v>
      </c>
      <c r="F12" s="14" t="s">
        <v>1</v>
      </c>
      <c r="G12" s="14" t="s">
        <v>1</v>
      </c>
      <c r="H12" s="14" t="s">
        <v>1</v>
      </c>
      <c r="I12" s="14" t="s">
        <v>1</v>
      </c>
      <c r="J12" s="14" t="s">
        <v>1</v>
      </c>
      <c r="K12" s="14" t="s">
        <v>1</v>
      </c>
      <c r="L12" s="14" t="s">
        <v>1</v>
      </c>
      <c r="M12" s="14" t="s">
        <v>1</v>
      </c>
      <c r="N12" s="14" t="s">
        <v>1</v>
      </c>
      <c r="O12" s="25" t="str">
        <f>IF(ButceYil&gt;2008,"TL","YTL")</f>
        <v>TL</v>
      </c>
    </row>
    <row r="13" spans="1:15" s="22" customFormat="1" ht="24.75" customHeight="1">
      <c r="A13" s="20" t="s">
        <v>1</v>
      </c>
      <c r="B13" s="20" t="s">
        <v>1</v>
      </c>
      <c r="C13" s="20" t="s">
        <v>1</v>
      </c>
      <c r="D13" s="21" t="s">
        <v>1</v>
      </c>
      <c r="E13" s="47" t="s">
        <v>25</v>
      </c>
      <c r="F13" s="45" t="s">
        <v>26</v>
      </c>
      <c r="G13" s="45" t="s">
        <v>27</v>
      </c>
      <c r="H13" s="45" t="s">
        <v>28</v>
      </c>
      <c r="I13" s="45" t="s">
        <v>29</v>
      </c>
      <c r="J13" s="45" t="s">
        <v>30</v>
      </c>
      <c r="K13" s="45" t="s">
        <v>31</v>
      </c>
      <c r="L13" s="45" t="s">
        <v>32</v>
      </c>
      <c r="M13" s="45" t="s">
        <v>33</v>
      </c>
      <c r="N13" s="45" t="s">
        <v>34</v>
      </c>
      <c r="O13" s="45" t="s">
        <v>35</v>
      </c>
    </row>
    <row r="14" spans="4:15" s="22" customFormat="1" ht="24.75" customHeight="1" thickBot="1">
      <c r="D14" s="23" t="s">
        <v>1</v>
      </c>
      <c r="E14" s="48" t="s">
        <v>1</v>
      </c>
      <c r="F14" s="46" t="s">
        <v>1</v>
      </c>
      <c r="G14" s="46" t="s">
        <v>1</v>
      </c>
      <c r="H14" s="46" t="s">
        <v>1</v>
      </c>
      <c r="I14" s="46" t="s">
        <v>1</v>
      </c>
      <c r="J14" s="46" t="s">
        <v>1</v>
      </c>
      <c r="K14" s="46" t="s">
        <v>1</v>
      </c>
      <c r="L14" s="46" t="s">
        <v>1</v>
      </c>
      <c r="M14" s="46" t="s">
        <v>1</v>
      </c>
      <c r="N14" s="46" t="s">
        <v>1</v>
      </c>
      <c r="O14" s="46" t="s">
        <v>1</v>
      </c>
    </row>
    <row r="15" spans="1:15" ht="21" customHeight="1" hidden="1">
      <c r="A15" s="23" t="s">
        <v>2</v>
      </c>
      <c r="B15" s="23" t="s">
        <v>36</v>
      </c>
      <c r="C15" s="23" t="s">
        <v>5</v>
      </c>
      <c r="E15" s="15" t="s">
        <v>1</v>
      </c>
      <c r="F15" s="16" t="s">
        <v>1</v>
      </c>
      <c r="G15" s="16" t="s">
        <v>1</v>
      </c>
      <c r="H15" s="16" t="s">
        <v>1</v>
      </c>
      <c r="I15" s="16" t="s">
        <v>1</v>
      </c>
      <c r="J15" s="16" t="s">
        <v>1</v>
      </c>
      <c r="K15" s="16" t="s">
        <v>1</v>
      </c>
      <c r="L15" s="16" t="s">
        <v>1</v>
      </c>
      <c r="M15" s="16" t="s">
        <v>1</v>
      </c>
      <c r="N15" s="16" t="s">
        <v>1</v>
      </c>
      <c r="O15" s="17" t="s">
        <v>1</v>
      </c>
    </row>
    <row r="16" spans="1:15" s="28" customFormat="1" ht="21" customHeight="1">
      <c r="A16" s="26" t="s">
        <v>1</v>
      </c>
      <c r="B16" s="27" t="s">
        <v>47</v>
      </c>
      <c r="C16" s="26" t="s">
        <v>1</v>
      </c>
      <c r="E16" s="29" t="s">
        <v>90</v>
      </c>
      <c r="F16" s="30">
        <v>247020000</v>
      </c>
      <c r="G16" s="30">
        <v>2907000</v>
      </c>
      <c r="H16" s="30">
        <v>214155000</v>
      </c>
      <c r="I16" s="30">
        <v>0</v>
      </c>
      <c r="J16" s="30">
        <v>498000</v>
      </c>
      <c r="K16" s="30">
        <v>2566000</v>
      </c>
      <c r="L16" s="30">
        <v>0</v>
      </c>
      <c r="M16" s="30">
        <v>0</v>
      </c>
      <c r="N16" s="30">
        <v>0</v>
      </c>
      <c r="O16" s="31">
        <f aca="true" t="shared" si="3" ref="O16:O58">N16+M16+L16+K16+J16+I16+H16+G16+F16</f>
        <v>467146000</v>
      </c>
    </row>
    <row r="17" spans="2:15" ht="21" customHeight="1">
      <c r="B17" s="27" t="s">
        <v>48</v>
      </c>
      <c r="C17" s="26" t="s">
        <v>1</v>
      </c>
      <c r="E17" s="29" t="s">
        <v>91</v>
      </c>
      <c r="F17" s="30">
        <v>6252000</v>
      </c>
      <c r="G17" s="30">
        <v>1075000</v>
      </c>
      <c r="H17" s="30">
        <v>5090000</v>
      </c>
      <c r="I17" s="30">
        <v>0</v>
      </c>
      <c r="J17" s="30">
        <v>401000</v>
      </c>
      <c r="K17" s="30">
        <v>513000</v>
      </c>
      <c r="L17" s="30">
        <v>0</v>
      </c>
      <c r="M17" s="30">
        <v>0</v>
      </c>
      <c r="N17" s="30">
        <v>0</v>
      </c>
      <c r="O17" s="31">
        <f t="shared" si="3"/>
        <v>13331000</v>
      </c>
    </row>
    <row r="18" spans="2:15" ht="21" customHeight="1">
      <c r="B18" s="27" t="s">
        <v>49</v>
      </c>
      <c r="C18" s="26" t="s">
        <v>1</v>
      </c>
      <c r="E18" s="29" t="s">
        <v>92</v>
      </c>
      <c r="F18" s="30">
        <v>2844000</v>
      </c>
      <c r="G18" s="30">
        <v>447000</v>
      </c>
      <c r="H18" s="30">
        <v>2239000</v>
      </c>
      <c r="I18" s="30">
        <v>0</v>
      </c>
      <c r="J18" s="30">
        <v>330000</v>
      </c>
      <c r="K18" s="30">
        <v>0</v>
      </c>
      <c r="L18" s="30">
        <v>0</v>
      </c>
      <c r="M18" s="30">
        <v>0</v>
      </c>
      <c r="N18" s="30">
        <v>0</v>
      </c>
      <c r="O18" s="31">
        <f t="shared" si="3"/>
        <v>5860000</v>
      </c>
    </row>
    <row r="19" spans="2:15" ht="21" customHeight="1">
      <c r="B19" s="27" t="s">
        <v>50</v>
      </c>
      <c r="C19" s="26" t="s">
        <v>1</v>
      </c>
      <c r="E19" s="29" t="s">
        <v>93</v>
      </c>
      <c r="F19" s="30">
        <v>2581000</v>
      </c>
      <c r="G19" s="30">
        <v>424000</v>
      </c>
      <c r="H19" s="30">
        <v>2324000</v>
      </c>
      <c r="I19" s="30">
        <v>0</v>
      </c>
      <c r="J19" s="30">
        <v>303000</v>
      </c>
      <c r="K19" s="30">
        <v>0</v>
      </c>
      <c r="L19" s="30">
        <v>0</v>
      </c>
      <c r="M19" s="30">
        <v>0</v>
      </c>
      <c r="N19" s="30">
        <v>0</v>
      </c>
      <c r="O19" s="31">
        <f t="shared" si="3"/>
        <v>5632000</v>
      </c>
    </row>
    <row r="20" spans="2:15" ht="21" customHeight="1">
      <c r="B20" s="27" t="s">
        <v>51</v>
      </c>
      <c r="C20" s="26" t="s">
        <v>1</v>
      </c>
      <c r="E20" s="29" t="s">
        <v>94</v>
      </c>
      <c r="F20" s="30">
        <v>3586000</v>
      </c>
      <c r="G20" s="30">
        <v>572000</v>
      </c>
      <c r="H20" s="30">
        <v>10781000</v>
      </c>
      <c r="I20" s="30">
        <v>0</v>
      </c>
      <c r="J20" s="30">
        <v>1035000</v>
      </c>
      <c r="K20" s="30">
        <v>1924000</v>
      </c>
      <c r="L20" s="30">
        <v>0</v>
      </c>
      <c r="M20" s="30">
        <v>0</v>
      </c>
      <c r="N20" s="30">
        <v>0</v>
      </c>
      <c r="O20" s="31">
        <f t="shared" si="3"/>
        <v>17898000</v>
      </c>
    </row>
    <row r="21" spans="2:15" ht="21" customHeight="1">
      <c r="B21" s="27" t="s">
        <v>52</v>
      </c>
      <c r="C21" s="26" t="s">
        <v>1</v>
      </c>
      <c r="E21" s="29" t="s">
        <v>95</v>
      </c>
      <c r="F21" s="30">
        <v>4066000</v>
      </c>
      <c r="G21" s="30">
        <v>614000</v>
      </c>
      <c r="H21" s="30">
        <v>5896000</v>
      </c>
      <c r="I21" s="30">
        <v>0</v>
      </c>
      <c r="J21" s="30">
        <v>196000</v>
      </c>
      <c r="K21" s="30">
        <v>1441000</v>
      </c>
      <c r="L21" s="30">
        <v>0</v>
      </c>
      <c r="M21" s="30">
        <v>0</v>
      </c>
      <c r="N21" s="30">
        <v>0</v>
      </c>
      <c r="O21" s="31">
        <f t="shared" si="3"/>
        <v>12213000</v>
      </c>
    </row>
    <row r="22" spans="2:15" ht="21" customHeight="1">
      <c r="B22" s="27" t="s">
        <v>53</v>
      </c>
      <c r="C22" s="26" t="s">
        <v>1</v>
      </c>
      <c r="E22" s="29" t="s">
        <v>96</v>
      </c>
      <c r="F22" s="30">
        <v>10479000</v>
      </c>
      <c r="G22" s="30">
        <v>1646000</v>
      </c>
      <c r="H22" s="30">
        <v>4672000</v>
      </c>
      <c r="I22" s="30">
        <v>0</v>
      </c>
      <c r="J22" s="30">
        <v>1741000</v>
      </c>
      <c r="K22" s="30">
        <v>2675000</v>
      </c>
      <c r="L22" s="30">
        <v>0</v>
      </c>
      <c r="M22" s="30">
        <v>0</v>
      </c>
      <c r="N22" s="30">
        <v>0</v>
      </c>
      <c r="O22" s="31">
        <f t="shared" si="3"/>
        <v>21213000</v>
      </c>
    </row>
    <row r="23" spans="2:15" ht="21" customHeight="1">
      <c r="B23" s="27" t="s">
        <v>54</v>
      </c>
      <c r="C23" s="26" t="s">
        <v>1</v>
      </c>
      <c r="E23" s="29" t="s">
        <v>97</v>
      </c>
      <c r="F23" s="30">
        <v>482393000</v>
      </c>
      <c r="G23" s="30">
        <v>102722000</v>
      </c>
      <c r="H23" s="30">
        <v>364277000</v>
      </c>
      <c r="I23" s="30">
        <v>0</v>
      </c>
      <c r="J23" s="30">
        <v>404677000</v>
      </c>
      <c r="K23" s="30">
        <v>337616000</v>
      </c>
      <c r="L23" s="30">
        <v>1562626000</v>
      </c>
      <c r="M23" s="30">
        <v>0</v>
      </c>
      <c r="N23" s="30">
        <v>0</v>
      </c>
      <c r="O23" s="31">
        <f t="shared" si="3"/>
        <v>3254311000</v>
      </c>
    </row>
    <row r="24" spans="2:15" ht="21" customHeight="1">
      <c r="B24" s="27" t="s">
        <v>55</v>
      </c>
      <c r="C24" s="26" t="s">
        <v>1</v>
      </c>
      <c r="E24" s="29" t="s">
        <v>98</v>
      </c>
      <c r="F24" s="30">
        <v>2191000</v>
      </c>
      <c r="G24" s="30">
        <v>298000</v>
      </c>
      <c r="H24" s="30">
        <v>5586000</v>
      </c>
      <c r="I24" s="30">
        <v>0</v>
      </c>
      <c r="J24" s="30">
        <v>7383000</v>
      </c>
      <c r="K24" s="30">
        <v>2629000</v>
      </c>
      <c r="L24" s="30">
        <v>0</v>
      </c>
      <c r="M24" s="30">
        <v>0</v>
      </c>
      <c r="N24" s="30">
        <v>0</v>
      </c>
      <c r="O24" s="31">
        <f t="shared" si="3"/>
        <v>18087000</v>
      </c>
    </row>
    <row r="25" spans="2:15" ht="21" customHeight="1">
      <c r="B25" s="27" t="s">
        <v>56</v>
      </c>
      <c r="C25" s="26" t="s">
        <v>1</v>
      </c>
      <c r="E25" s="29" t="s">
        <v>99</v>
      </c>
      <c r="F25" s="30">
        <v>4472000</v>
      </c>
      <c r="G25" s="30">
        <v>591000</v>
      </c>
      <c r="H25" s="30">
        <v>13560000</v>
      </c>
      <c r="I25" s="30">
        <v>0</v>
      </c>
      <c r="J25" s="30">
        <v>1545000</v>
      </c>
      <c r="K25" s="30">
        <v>5003000</v>
      </c>
      <c r="L25" s="30">
        <v>0</v>
      </c>
      <c r="M25" s="30">
        <v>0</v>
      </c>
      <c r="N25" s="30">
        <v>0</v>
      </c>
      <c r="O25" s="31">
        <f t="shared" si="3"/>
        <v>25171000</v>
      </c>
    </row>
    <row r="26" spans="2:15" ht="21" customHeight="1">
      <c r="B26" s="27" t="s">
        <v>57</v>
      </c>
      <c r="C26" s="26" t="s">
        <v>1</v>
      </c>
      <c r="E26" s="29" t="s">
        <v>100</v>
      </c>
      <c r="F26" s="30">
        <v>464021000</v>
      </c>
      <c r="G26" s="30">
        <v>83691000</v>
      </c>
      <c r="H26" s="30">
        <v>1029193000</v>
      </c>
      <c r="I26" s="30">
        <v>0</v>
      </c>
      <c r="J26" s="30">
        <v>3356766000</v>
      </c>
      <c r="K26" s="30">
        <v>1272947000</v>
      </c>
      <c r="L26" s="30">
        <v>0</v>
      </c>
      <c r="M26" s="30">
        <v>7190194000</v>
      </c>
      <c r="N26" s="30">
        <v>0</v>
      </c>
      <c r="O26" s="31">
        <f t="shared" si="3"/>
        <v>13396812000</v>
      </c>
    </row>
    <row r="27" spans="2:15" ht="21" customHeight="1">
      <c r="B27" s="27" t="s">
        <v>58</v>
      </c>
      <c r="C27" s="26" t="s">
        <v>1</v>
      </c>
      <c r="E27" s="29" t="s">
        <v>101</v>
      </c>
      <c r="F27" s="30">
        <v>63260000</v>
      </c>
      <c r="G27" s="30">
        <v>10575000</v>
      </c>
      <c r="H27" s="30">
        <v>36135000</v>
      </c>
      <c r="I27" s="30">
        <v>0</v>
      </c>
      <c r="J27" s="30">
        <v>689555000</v>
      </c>
      <c r="K27" s="30">
        <v>568277000</v>
      </c>
      <c r="L27" s="30">
        <v>1856000</v>
      </c>
      <c r="M27" s="30">
        <v>0</v>
      </c>
      <c r="N27" s="30">
        <v>0</v>
      </c>
      <c r="O27" s="31">
        <f t="shared" si="3"/>
        <v>1369658000</v>
      </c>
    </row>
    <row r="28" spans="2:15" ht="21" customHeight="1">
      <c r="B28" s="27" t="s">
        <v>59</v>
      </c>
      <c r="C28" s="26" t="s">
        <v>1</v>
      </c>
      <c r="E28" s="29" t="s">
        <v>102</v>
      </c>
      <c r="F28" s="30">
        <v>154481000</v>
      </c>
      <c r="G28" s="30">
        <v>24264000</v>
      </c>
      <c r="H28" s="30">
        <v>71581000</v>
      </c>
      <c r="I28" s="30">
        <v>0</v>
      </c>
      <c r="J28" s="30">
        <v>10383000</v>
      </c>
      <c r="K28" s="30">
        <v>11545000</v>
      </c>
      <c r="L28" s="30">
        <v>0</v>
      </c>
      <c r="M28" s="30">
        <v>0</v>
      </c>
      <c r="N28" s="30">
        <v>0</v>
      </c>
      <c r="O28" s="31">
        <f t="shared" si="3"/>
        <v>272254000</v>
      </c>
    </row>
    <row r="29" spans="2:15" ht="21" customHeight="1">
      <c r="B29" s="27" t="s">
        <v>60</v>
      </c>
      <c r="C29" s="26" t="s">
        <v>1</v>
      </c>
      <c r="E29" s="29" t="s">
        <v>103</v>
      </c>
      <c r="F29" s="30">
        <v>232181000</v>
      </c>
      <c r="G29" s="30">
        <v>31064000</v>
      </c>
      <c r="H29" s="30">
        <v>48240000</v>
      </c>
      <c r="I29" s="30">
        <v>0</v>
      </c>
      <c r="J29" s="30">
        <v>8692000</v>
      </c>
      <c r="K29" s="30">
        <v>10263000</v>
      </c>
      <c r="L29" s="30">
        <v>0</v>
      </c>
      <c r="M29" s="30">
        <v>0</v>
      </c>
      <c r="N29" s="30">
        <v>0</v>
      </c>
      <c r="O29" s="31">
        <f t="shared" si="3"/>
        <v>330440000</v>
      </c>
    </row>
    <row r="30" spans="2:15" ht="21" customHeight="1">
      <c r="B30" s="27" t="s">
        <v>61</v>
      </c>
      <c r="C30" s="26" t="s">
        <v>1</v>
      </c>
      <c r="E30" s="29" t="s">
        <v>104</v>
      </c>
      <c r="F30" s="30">
        <v>1601233000</v>
      </c>
      <c r="G30" s="30">
        <v>357727000</v>
      </c>
      <c r="H30" s="30">
        <v>204963000</v>
      </c>
      <c r="I30" s="30">
        <v>0</v>
      </c>
      <c r="J30" s="30">
        <v>60712000</v>
      </c>
      <c r="K30" s="30">
        <v>1149928000</v>
      </c>
      <c r="L30" s="30">
        <v>37955000</v>
      </c>
      <c r="M30" s="30">
        <v>147321000</v>
      </c>
      <c r="N30" s="30">
        <v>0</v>
      </c>
      <c r="O30" s="31">
        <f t="shared" si="3"/>
        <v>3559839000</v>
      </c>
    </row>
    <row r="31" spans="2:15" ht="21" customHeight="1">
      <c r="B31" s="27" t="s">
        <v>62</v>
      </c>
      <c r="C31" s="26" t="s">
        <v>1</v>
      </c>
      <c r="E31" s="29" t="s">
        <v>105</v>
      </c>
      <c r="F31" s="30">
        <v>118631000</v>
      </c>
      <c r="G31" s="30">
        <v>19994000</v>
      </c>
      <c r="H31" s="30">
        <v>120588000</v>
      </c>
      <c r="I31" s="30">
        <v>0</v>
      </c>
      <c r="J31" s="30">
        <v>43948000</v>
      </c>
      <c r="K31" s="30">
        <v>288628000</v>
      </c>
      <c r="L31" s="30">
        <v>0</v>
      </c>
      <c r="M31" s="30">
        <v>0</v>
      </c>
      <c r="N31" s="30">
        <v>0</v>
      </c>
      <c r="O31" s="31">
        <f t="shared" si="3"/>
        <v>591789000</v>
      </c>
    </row>
    <row r="32" spans="2:15" ht="21" customHeight="1">
      <c r="B32" s="27" t="s">
        <v>63</v>
      </c>
      <c r="C32" s="26" t="s">
        <v>1</v>
      </c>
      <c r="E32" s="29" t="s">
        <v>106</v>
      </c>
      <c r="F32" s="30">
        <v>31206000</v>
      </c>
      <c r="G32" s="30">
        <v>5427000</v>
      </c>
      <c r="H32" s="30">
        <v>14200000</v>
      </c>
      <c r="I32" s="30">
        <v>0</v>
      </c>
      <c r="J32" s="30">
        <v>1264000</v>
      </c>
      <c r="K32" s="30">
        <v>119300000</v>
      </c>
      <c r="L32" s="30">
        <v>0</v>
      </c>
      <c r="M32" s="30">
        <v>0</v>
      </c>
      <c r="N32" s="30">
        <v>0</v>
      </c>
      <c r="O32" s="31">
        <f t="shared" si="3"/>
        <v>171397000</v>
      </c>
    </row>
    <row r="33" spans="2:15" ht="21" customHeight="1">
      <c r="B33" s="27" t="s">
        <v>64</v>
      </c>
      <c r="C33" s="26" t="s">
        <v>1</v>
      </c>
      <c r="E33" s="29" t="s">
        <v>107</v>
      </c>
      <c r="F33" s="30">
        <v>10806000</v>
      </c>
      <c r="G33" s="30">
        <v>1097000</v>
      </c>
      <c r="H33" s="30">
        <v>4848000</v>
      </c>
      <c r="I33" s="30">
        <v>0</v>
      </c>
      <c r="J33" s="30">
        <v>786000</v>
      </c>
      <c r="K33" s="30">
        <v>1208000</v>
      </c>
      <c r="L33" s="30">
        <v>0</v>
      </c>
      <c r="M33" s="30">
        <v>0</v>
      </c>
      <c r="N33" s="30">
        <v>0</v>
      </c>
      <c r="O33" s="31">
        <f t="shared" si="3"/>
        <v>18745000</v>
      </c>
    </row>
    <row r="34" spans="2:15" ht="21" customHeight="1">
      <c r="B34" s="27" t="s">
        <v>65</v>
      </c>
      <c r="C34" s="26" t="s">
        <v>1</v>
      </c>
      <c r="E34" s="29" t="s">
        <v>108</v>
      </c>
      <c r="F34" s="30">
        <v>243840000</v>
      </c>
      <c r="G34" s="30">
        <v>52988000</v>
      </c>
      <c r="H34" s="30">
        <v>60556000</v>
      </c>
      <c r="I34" s="30">
        <v>0</v>
      </c>
      <c r="J34" s="30">
        <v>5498000</v>
      </c>
      <c r="K34" s="30">
        <v>29594000</v>
      </c>
      <c r="L34" s="30">
        <v>0</v>
      </c>
      <c r="M34" s="30">
        <v>0</v>
      </c>
      <c r="N34" s="30">
        <v>0</v>
      </c>
      <c r="O34" s="31">
        <f t="shared" si="3"/>
        <v>392476000</v>
      </c>
    </row>
    <row r="35" spans="2:15" ht="21" customHeight="1">
      <c r="B35" s="27" t="s">
        <v>66</v>
      </c>
      <c r="C35" s="26" t="s">
        <v>1</v>
      </c>
      <c r="E35" s="29" t="s">
        <v>109</v>
      </c>
      <c r="F35" s="30">
        <v>31718000</v>
      </c>
      <c r="G35" s="30">
        <v>4178000</v>
      </c>
      <c r="H35" s="30">
        <v>28058000</v>
      </c>
      <c r="I35" s="30">
        <v>0</v>
      </c>
      <c r="J35" s="30">
        <v>6464000</v>
      </c>
      <c r="K35" s="30">
        <v>7083000</v>
      </c>
      <c r="L35" s="30">
        <v>0</v>
      </c>
      <c r="M35" s="30">
        <v>0</v>
      </c>
      <c r="N35" s="30">
        <v>0</v>
      </c>
      <c r="O35" s="31">
        <f t="shared" si="3"/>
        <v>77501000</v>
      </c>
    </row>
    <row r="36" spans="2:15" ht="21" customHeight="1">
      <c r="B36" s="27" t="s">
        <v>67</v>
      </c>
      <c r="C36" s="26" t="s">
        <v>1</v>
      </c>
      <c r="E36" s="29" t="s">
        <v>110</v>
      </c>
      <c r="F36" s="30">
        <v>2996000</v>
      </c>
      <c r="G36" s="30">
        <v>387000</v>
      </c>
      <c r="H36" s="30">
        <v>2117000</v>
      </c>
      <c r="I36" s="30">
        <v>0</v>
      </c>
      <c r="J36" s="30">
        <v>166000</v>
      </c>
      <c r="K36" s="30">
        <v>4079000</v>
      </c>
      <c r="L36" s="30">
        <v>7851000</v>
      </c>
      <c r="M36" s="30">
        <v>0</v>
      </c>
      <c r="N36" s="30">
        <v>0</v>
      </c>
      <c r="O36" s="31">
        <f t="shared" si="3"/>
        <v>17596000</v>
      </c>
    </row>
    <row r="37" spans="2:15" ht="21" customHeight="1">
      <c r="B37" s="27" t="s">
        <v>68</v>
      </c>
      <c r="C37" s="26" t="s">
        <v>1</v>
      </c>
      <c r="E37" s="29" t="s">
        <v>111</v>
      </c>
      <c r="F37" s="30">
        <v>64017000</v>
      </c>
      <c r="G37" s="30">
        <v>8586000</v>
      </c>
      <c r="H37" s="30">
        <v>31863000</v>
      </c>
      <c r="I37" s="30">
        <v>0</v>
      </c>
      <c r="J37" s="30">
        <v>30148000</v>
      </c>
      <c r="K37" s="30">
        <v>61573000</v>
      </c>
      <c r="L37" s="30">
        <v>5031000</v>
      </c>
      <c r="M37" s="30">
        <v>0</v>
      </c>
      <c r="N37" s="30">
        <v>0</v>
      </c>
      <c r="O37" s="31">
        <f t="shared" si="3"/>
        <v>201218000</v>
      </c>
    </row>
    <row r="38" spans="2:15" ht="21" customHeight="1">
      <c r="B38" s="27" t="s">
        <v>69</v>
      </c>
      <c r="C38" s="26" t="s">
        <v>1</v>
      </c>
      <c r="E38" s="29" t="s">
        <v>112</v>
      </c>
      <c r="F38" s="30">
        <v>42965000</v>
      </c>
      <c r="G38" s="30">
        <v>5256000</v>
      </c>
      <c r="H38" s="30">
        <v>18738000</v>
      </c>
      <c r="I38" s="30">
        <v>0</v>
      </c>
      <c r="J38" s="30">
        <v>1467000</v>
      </c>
      <c r="K38" s="30">
        <v>3720000</v>
      </c>
      <c r="L38" s="30">
        <v>0</v>
      </c>
      <c r="M38" s="30">
        <v>0</v>
      </c>
      <c r="N38" s="30">
        <v>0</v>
      </c>
      <c r="O38" s="31">
        <f t="shared" si="3"/>
        <v>72146000</v>
      </c>
    </row>
    <row r="39" spans="2:15" ht="21" customHeight="1">
      <c r="B39" s="27" t="s">
        <v>70</v>
      </c>
      <c r="C39" s="26" t="s">
        <v>1</v>
      </c>
      <c r="E39" s="29" t="s">
        <v>113</v>
      </c>
      <c r="F39" s="30">
        <v>126834000</v>
      </c>
      <c r="G39" s="30">
        <v>12586000</v>
      </c>
      <c r="H39" s="30">
        <v>53353000</v>
      </c>
      <c r="I39" s="30">
        <v>0</v>
      </c>
      <c r="J39" s="30">
        <v>1009259000</v>
      </c>
      <c r="K39" s="30">
        <v>21669000</v>
      </c>
      <c r="L39" s="30">
        <v>24203000</v>
      </c>
      <c r="M39" s="30">
        <v>252139000</v>
      </c>
      <c r="N39" s="30">
        <v>0</v>
      </c>
      <c r="O39" s="31">
        <f t="shared" si="3"/>
        <v>1500043000</v>
      </c>
    </row>
    <row r="40" spans="2:15" ht="21" customHeight="1">
      <c r="B40" s="27" t="s">
        <v>71</v>
      </c>
      <c r="C40" s="26" t="s">
        <v>1</v>
      </c>
      <c r="E40" s="29" t="s">
        <v>114</v>
      </c>
      <c r="F40" s="30">
        <v>36653000</v>
      </c>
      <c r="G40" s="30">
        <v>4757000</v>
      </c>
      <c r="H40" s="30">
        <v>17590000</v>
      </c>
      <c r="I40" s="30">
        <v>0</v>
      </c>
      <c r="J40" s="30">
        <v>236609000</v>
      </c>
      <c r="K40" s="30">
        <v>3140000</v>
      </c>
      <c r="L40" s="30">
        <v>25607000</v>
      </c>
      <c r="M40" s="30">
        <v>0</v>
      </c>
      <c r="N40" s="30">
        <v>0</v>
      </c>
      <c r="O40" s="31">
        <f t="shared" si="3"/>
        <v>324356000</v>
      </c>
    </row>
    <row r="41" spans="2:15" ht="21" customHeight="1">
      <c r="B41" s="27" t="s">
        <v>72</v>
      </c>
      <c r="C41" s="26" t="s">
        <v>1</v>
      </c>
      <c r="E41" s="29" t="s">
        <v>115</v>
      </c>
      <c r="F41" s="30">
        <v>12590000</v>
      </c>
      <c r="G41" s="30">
        <v>1990000</v>
      </c>
      <c r="H41" s="30">
        <v>16911000</v>
      </c>
      <c r="I41" s="30">
        <v>0</v>
      </c>
      <c r="J41" s="30">
        <v>413000</v>
      </c>
      <c r="K41" s="30">
        <v>56800000</v>
      </c>
      <c r="L41" s="30">
        <v>25954000</v>
      </c>
      <c r="M41" s="30">
        <v>0</v>
      </c>
      <c r="N41" s="30">
        <v>0</v>
      </c>
      <c r="O41" s="31">
        <f t="shared" si="3"/>
        <v>114658000</v>
      </c>
    </row>
    <row r="42" spans="2:15" ht="21" customHeight="1">
      <c r="B42" s="27" t="s">
        <v>73</v>
      </c>
      <c r="C42" s="26" t="s">
        <v>1</v>
      </c>
      <c r="E42" s="29" t="s">
        <v>116</v>
      </c>
      <c r="F42" s="30">
        <v>21628000</v>
      </c>
      <c r="G42" s="30">
        <v>2857000</v>
      </c>
      <c r="H42" s="30">
        <v>7861000</v>
      </c>
      <c r="I42" s="30">
        <v>0</v>
      </c>
      <c r="J42" s="30">
        <v>1553000</v>
      </c>
      <c r="K42" s="30">
        <v>1899000</v>
      </c>
      <c r="L42" s="30">
        <v>0</v>
      </c>
      <c r="M42" s="30">
        <v>0</v>
      </c>
      <c r="N42" s="30">
        <v>0</v>
      </c>
      <c r="O42" s="31">
        <f t="shared" si="3"/>
        <v>35798000</v>
      </c>
    </row>
    <row r="43" spans="2:15" ht="21" customHeight="1">
      <c r="B43" s="27" t="s">
        <v>74</v>
      </c>
      <c r="C43" s="26" t="s">
        <v>1</v>
      </c>
      <c r="E43" s="29" t="s">
        <v>117</v>
      </c>
      <c r="F43" s="30">
        <v>187528000</v>
      </c>
      <c r="G43" s="30">
        <v>35843000</v>
      </c>
      <c r="H43" s="30">
        <v>29190000</v>
      </c>
      <c r="I43" s="30">
        <v>0</v>
      </c>
      <c r="J43" s="30">
        <v>9372000</v>
      </c>
      <c r="K43" s="30">
        <v>576497000</v>
      </c>
      <c r="L43" s="30">
        <v>0</v>
      </c>
      <c r="M43" s="30">
        <v>0</v>
      </c>
      <c r="N43" s="30">
        <v>0</v>
      </c>
      <c r="O43" s="31">
        <f t="shared" si="3"/>
        <v>838430000</v>
      </c>
    </row>
    <row r="44" spans="2:15" ht="21" customHeight="1">
      <c r="B44" s="27" t="s">
        <v>75</v>
      </c>
      <c r="C44" s="26" t="s">
        <v>1</v>
      </c>
      <c r="E44" s="29" t="s">
        <v>118</v>
      </c>
      <c r="F44" s="30">
        <v>35387000</v>
      </c>
      <c r="G44" s="30">
        <v>5696000</v>
      </c>
      <c r="H44" s="30">
        <v>402138000</v>
      </c>
      <c r="I44" s="30">
        <v>0</v>
      </c>
      <c r="J44" s="30">
        <v>2211000</v>
      </c>
      <c r="K44" s="30">
        <v>767879000</v>
      </c>
      <c r="L44" s="30">
        <v>0</v>
      </c>
      <c r="M44" s="30">
        <v>0</v>
      </c>
      <c r="N44" s="30">
        <v>0</v>
      </c>
      <c r="O44" s="31">
        <f t="shared" si="3"/>
        <v>1213311000</v>
      </c>
    </row>
    <row r="45" spans="2:15" ht="21" customHeight="1">
      <c r="B45" s="27" t="s">
        <v>76</v>
      </c>
      <c r="C45" s="26" t="s">
        <v>1</v>
      </c>
      <c r="E45" s="29" t="s">
        <v>119</v>
      </c>
      <c r="F45" s="30">
        <v>23161000</v>
      </c>
      <c r="G45" s="30">
        <v>2723000</v>
      </c>
      <c r="H45" s="30">
        <v>8576000</v>
      </c>
      <c r="I45" s="30">
        <v>0</v>
      </c>
      <c r="J45" s="30">
        <v>4115000</v>
      </c>
      <c r="K45" s="30">
        <v>5436000</v>
      </c>
      <c r="L45" s="30">
        <v>0</v>
      </c>
      <c r="M45" s="30">
        <v>0</v>
      </c>
      <c r="N45" s="30">
        <v>0</v>
      </c>
      <c r="O45" s="31">
        <f t="shared" si="3"/>
        <v>44011000</v>
      </c>
    </row>
    <row r="46" spans="2:15" ht="21" customHeight="1">
      <c r="B46" s="27" t="s">
        <v>77</v>
      </c>
      <c r="C46" s="26" t="s">
        <v>1</v>
      </c>
      <c r="E46" s="29" t="s">
        <v>120</v>
      </c>
      <c r="F46" s="30">
        <v>6459000</v>
      </c>
      <c r="G46" s="30">
        <v>1486000</v>
      </c>
      <c r="H46" s="30">
        <v>4722000</v>
      </c>
      <c r="I46" s="30">
        <v>0</v>
      </c>
      <c r="J46" s="30">
        <v>4000</v>
      </c>
      <c r="K46" s="30">
        <v>7517000</v>
      </c>
      <c r="L46" s="30">
        <v>0</v>
      </c>
      <c r="M46" s="30">
        <v>0</v>
      </c>
      <c r="N46" s="30">
        <v>0</v>
      </c>
      <c r="O46" s="31">
        <f t="shared" si="3"/>
        <v>20188000</v>
      </c>
    </row>
    <row r="47" spans="2:15" ht="21" customHeight="1">
      <c r="B47" s="27" t="s">
        <v>78</v>
      </c>
      <c r="C47" s="26" t="s">
        <v>1</v>
      </c>
      <c r="E47" s="29" t="s">
        <v>121</v>
      </c>
      <c r="F47" s="30">
        <v>14299000</v>
      </c>
      <c r="G47" s="30">
        <v>2205000</v>
      </c>
      <c r="H47" s="30">
        <v>23996000</v>
      </c>
      <c r="I47" s="30">
        <v>0</v>
      </c>
      <c r="J47" s="30">
        <v>270504000</v>
      </c>
      <c r="K47" s="30">
        <v>3207000</v>
      </c>
      <c r="L47" s="30">
        <v>0</v>
      </c>
      <c r="M47" s="30">
        <v>0</v>
      </c>
      <c r="N47" s="30">
        <v>0</v>
      </c>
      <c r="O47" s="31">
        <f t="shared" si="3"/>
        <v>314211000</v>
      </c>
    </row>
    <row r="48" spans="2:15" ht="21" customHeight="1">
      <c r="B48" s="27" t="s">
        <v>79</v>
      </c>
      <c r="C48" s="26" t="s">
        <v>1</v>
      </c>
      <c r="E48" s="29" t="s">
        <v>122</v>
      </c>
      <c r="F48" s="30">
        <v>1768185000</v>
      </c>
      <c r="G48" s="30">
        <v>369875000</v>
      </c>
      <c r="H48" s="30">
        <v>1535520000</v>
      </c>
      <c r="I48" s="30">
        <v>0</v>
      </c>
      <c r="J48" s="30">
        <v>2235357000</v>
      </c>
      <c r="K48" s="30">
        <v>18981670000</v>
      </c>
      <c r="L48" s="30">
        <v>0</v>
      </c>
      <c r="M48" s="30">
        <v>0</v>
      </c>
      <c r="N48" s="30">
        <v>0</v>
      </c>
      <c r="O48" s="31">
        <f t="shared" si="3"/>
        <v>24890607000</v>
      </c>
    </row>
    <row r="49" spans="2:15" ht="21" customHeight="1">
      <c r="B49" s="27" t="s">
        <v>80</v>
      </c>
      <c r="C49" s="26" t="s">
        <v>1</v>
      </c>
      <c r="E49" s="29" t="s">
        <v>123</v>
      </c>
      <c r="F49" s="30">
        <v>10911000</v>
      </c>
      <c r="G49" s="30">
        <v>1531000</v>
      </c>
      <c r="H49" s="30">
        <v>8022000</v>
      </c>
      <c r="I49" s="30">
        <v>0</v>
      </c>
      <c r="J49" s="30">
        <v>477000</v>
      </c>
      <c r="K49" s="30">
        <v>16676000</v>
      </c>
      <c r="L49" s="30">
        <v>0</v>
      </c>
      <c r="M49" s="30">
        <v>0</v>
      </c>
      <c r="N49" s="30">
        <v>0</v>
      </c>
      <c r="O49" s="31">
        <f t="shared" si="3"/>
        <v>37617000</v>
      </c>
    </row>
    <row r="50" spans="2:15" ht="21" customHeight="1">
      <c r="B50" s="27" t="s">
        <v>81</v>
      </c>
      <c r="C50" s="26" t="s">
        <v>1</v>
      </c>
      <c r="E50" s="29" t="s">
        <v>124</v>
      </c>
      <c r="F50" s="30">
        <v>2151000</v>
      </c>
      <c r="G50" s="30">
        <v>301000</v>
      </c>
      <c r="H50" s="30">
        <v>4304000</v>
      </c>
      <c r="I50" s="30">
        <v>0</v>
      </c>
      <c r="J50" s="30">
        <v>21000</v>
      </c>
      <c r="K50" s="30">
        <v>16942000</v>
      </c>
      <c r="L50" s="30">
        <v>125699000</v>
      </c>
      <c r="M50" s="30">
        <v>0</v>
      </c>
      <c r="N50" s="30">
        <v>0</v>
      </c>
      <c r="O50" s="31">
        <f t="shared" si="3"/>
        <v>149418000</v>
      </c>
    </row>
    <row r="51" spans="2:15" ht="21" customHeight="1">
      <c r="B51" s="27" t="s">
        <v>82</v>
      </c>
      <c r="C51" s="26" t="s">
        <v>1</v>
      </c>
      <c r="E51" s="29" t="s">
        <v>125</v>
      </c>
      <c r="F51" s="30">
        <v>2130000</v>
      </c>
      <c r="G51" s="30">
        <v>324000</v>
      </c>
      <c r="H51" s="30">
        <v>5214000</v>
      </c>
      <c r="I51" s="30">
        <v>0</v>
      </c>
      <c r="J51" s="30">
        <v>23000</v>
      </c>
      <c r="K51" s="30">
        <v>16478000</v>
      </c>
      <c r="L51" s="30">
        <v>120831000</v>
      </c>
      <c r="M51" s="30">
        <v>0</v>
      </c>
      <c r="N51" s="30">
        <v>0</v>
      </c>
      <c r="O51" s="31">
        <f t="shared" si="3"/>
        <v>145000000</v>
      </c>
    </row>
    <row r="52" spans="2:15" ht="21" customHeight="1">
      <c r="B52" s="27" t="s">
        <v>83</v>
      </c>
      <c r="C52" s="26" t="s">
        <v>1</v>
      </c>
      <c r="E52" s="29" t="s">
        <v>126</v>
      </c>
      <c r="F52" s="30">
        <v>1942000</v>
      </c>
      <c r="G52" s="30">
        <v>268000</v>
      </c>
      <c r="H52" s="30">
        <v>4287000</v>
      </c>
      <c r="I52" s="30">
        <v>0</v>
      </c>
      <c r="J52" s="30">
        <v>22000</v>
      </c>
      <c r="K52" s="30">
        <v>6657000</v>
      </c>
      <c r="L52" s="30">
        <v>88995000</v>
      </c>
      <c r="M52" s="30">
        <v>0</v>
      </c>
      <c r="N52" s="30">
        <v>0</v>
      </c>
      <c r="O52" s="31">
        <f t="shared" si="3"/>
        <v>102171000</v>
      </c>
    </row>
    <row r="53" spans="2:15" ht="21" customHeight="1">
      <c r="B53" s="27" t="s">
        <v>84</v>
      </c>
      <c r="C53" s="26" t="s">
        <v>1</v>
      </c>
      <c r="E53" s="29" t="s">
        <v>127</v>
      </c>
      <c r="F53" s="30">
        <v>1673272000</v>
      </c>
      <c r="G53" s="30">
        <v>310460000</v>
      </c>
      <c r="H53" s="30">
        <v>316641000</v>
      </c>
      <c r="I53" s="30">
        <v>0</v>
      </c>
      <c r="J53" s="30">
        <v>28926000</v>
      </c>
      <c r="K53" s="30">
        <v>13744787000</v>
      </c>
      <c r="L53" s="30">
        <v>38031000</v>
      </c>
      <c r="M53" s="30">
        <v>0</v>
      </c>
      <c r="N53" s="30">
        <v>0</v>
      </c>
      <c r="O53" s="31">
        <f t="shared" si="3"/>
        <v>16112117000</v>
      </c>
    </row>
    <row r="54" spans="2:15" ht="21" customHeight="1">
      <c r="B54" s="27" t="s">
        <v>85</v>
      </c>
      <c r="C54" s="26" t="s">
        <v>1</v>
      </c>
      <c r="E54" s="29" t="s">
        <v>128</v>
      </c>
      <c r="F54" s="30">
        <v>2281000</v>
      </c>
      <c r="G54" s="30">
        <v>404000</v>
      </c>
      <c r="H54" s="30">
        <v>1991000</v>
      </c>
      <c r="I54" s="30">
        <v>0</v>
      </c>
      <c r="J54" s="30">
        <v>0</v>
      </c>
      <c r="K54" s="30">
        <v>1691000</v>
      </c>
      <c r="L54" s="30">
        <v>0</v>
      </c>
      <c r="M54" s="30">
        <v>0</v>
      </c>
      <c r="N54" s="30">
        <v>0</v>
      </c>
      <c r="O54" s="31">
        <f t="shared" si="3"/>
        <v>6367000</v>
      </c>
    </row>
    <row r="55" spans="2:15" ht="21" customHeight="1">
      <c r="B55" s="27" t="s">
        <v>86</v>
      </c>
      <c r="C55" s="26" t="s">
        <v>1</v>
      </c>
      <c r="E55" s="29" t="s">
        <v>129</v>
      </c>
      <c r="F55" s="30">
        <v>54889000</v>
      </c>
      <c r="G55" s="30">
        <v>9121000</v>
      </c>
      <c r="H55" s="30">
        <v>58952000</v>
      </c>
      <c r="I55" s="30">
        <v>0</v>
      </c>
      <c r="J55" s="30">
        <v>1671000</v>
      </c>
      <c r="K55" s="30">
        <v>24158000</v>
      </c>
      <c r="L55" s="30">
        <v>0</v>
      </c>
      <c r="M55" s="30">
        <v>0</v>
      </c>
      <c r="N55" s="30">
        <v>0</v>
      </c>
      <c r="O55" s="31">
        <f t="shared" si="3"/>
        <v>148791000</v>
      </c>
    </row>
    <row r="56" spans="2:15" ht="21" customHeight="1">
      <c r="B56" s="27" t="s">
        <v>87</v>
      </c>
      <c r="C56" s="26" t="s">
        <v>1</v>
      </c>
      <c r="E56" s="29" t="s">
        <v>130</v>
      </c>
      <c r="F56" s="30">
        <v>11747000</v>
      </c>
      <c r="G56" s="30">
        <v>1574000</v>
      </c>
      <c r="H56" s="30">
        <v>7601000</v>
      </c>
      <c r="I56" s="30">
        <v>0</v>
      </c>
      <c r="J56" s="30">
        <v>545000</v>
      </c>
      <c r="K56" s="30">
        <v>1872000</v>
      </c>
      <c r="L56" s="30">
        <v>0</v>
      </c>
      <c r="M56" s="30">
        <v>0</v>
      </c>
      <c r="N56" s="30">
        <v>0</v>
      </c>
      <c r="O56" s="31">
        <f t="shared" si="3"/>
        <v>23339000</v>
      </c>
    </row>
    <row r="57" spans="2:15" ht="21" customHeight="1">
      <c r="B57" s="27" t="s">
        <v>88</v>
      </c>
      <c r="C57" s="26" t="s">
        <v>1</v>
      </c>
      <c r="E57" s="29" t="s">
        <v>131</v>
      </c>
      <c r="F57" s="30">
        <v>2417000</v>
      </c>
      <c r="G57" s="30">
        <v>267000</v>
      </c>
      <c r="H57" s="30">
        <v>4669000</v>
      </c>
      <c r="I57" s="30">
        <v>0</v>
      </c>
      <c r="J57" s="30">
        <v>440000</v>
      </c>
      <c r="K57" s="30">
        <v>0</v>
      </c>
      <c r="L57" s="30">
        <v>0</v>
      </c>
      <c r="M57" s="30">
        <v>0</v>
      </c>
      <c r="N57" s="30">
        <v>0</v>
      </c>
      <c r="O57" s="31">
        <f t="shared" si="3"/>
        <v>7793000</v>
      </c>
    </row>
    <row r="58" spans="2:15" ht="21" customHeight="1" thickBot="1">
      <c r="B58" s="27" t="s">
        <v>89</v>
      </c>
      <c r="C58" s="26" t="s">
        <v>1</v>
      </c>
      <c r="E58" s="29" t="s">
        <v>132</v>
      </c>
      <c r="F58" s="30">
        <v>11321000</v>
      </c>
      <c r="G58" s="30">
        <v>2691000</v>
      </c>
      <c r="H58" s="30">
        <v>19570000</v>
      </c>
      <c r="I58" s="30">
        <v>0</v>
      </c>
      <c r="J58" s="30">
        <v>195000</v>
      </c>
      <c r="K58" s="30">
        <v>14495000</v>
      </c>
      <c r="L58" s="30">
        <v>9663000</v>
      </c>
      <c r="M58" s="30">
        <v>0</v>
      </c>
      <c r="N58" s="30">
        <v>0</v>
      </c>
      <c r="O58" s="31">
        <f t="shared" si="3"/>
        <v>57935000</v>
      </c>
    </row>
    <row r="59" spans="2:15" s="28" customFormat="1" ht="21" customHeight="1" hidden="1">
      <c r="B59" s="27" t="s">
        <v>1</v>
      </c>
      <c r="E59" s="32" t="s">
        <v>133</v>
      </c>
      <c r="F59" s="33">
        <v>190079878000</v>
      </c>
      <c r="G59" s="33">
        <v>31628122000</v>
      </c>
      <c r="H59" s="33">
        <v>57856406500</v>
      </c>
      <c r="I59" s="33">
        <v>72500000000</v>
      </c>
      <c r="J59" s="33">
        <v>332286863000</v>
      </c>
      <c r="K59" s="33">
        <v>82130203000</v>
      </c>
      <c r="L59" s="33">
        <v>54997691000</v>
      </c>
      <c r="M59" s="33">
        <v>14472896000</v>
      </c>
      <c r="N59" s="33">
        <v>6717029000</v>
      </c>
      <c r="O59" s="34" t="s">
        <v>1</v>
      </c>
    </row>
    <row r="60" spans="1:15" s="28" customFormat="1" ht="12" customHeight="1" thickBot="1">
      <c r="A60" s="35" t="s">
        <v>37</v>
      </c>
      <c r="E60" s="36" t="s">
        <v>1</v>
      </c>
      <c r="F60" s="37" t="s">
        <v>1</v>
      </c>
      <c r="G60" s="37" t="s">
        <v>1</v>
      </c>
      <c r="H60" s="37" t="s">
        <v>1</v>
      </c>
      <c r="I60" s="37" t="s">
        <v>1</v>
      </c>
      <c r="J60" s="37" t="s">
        <v>1</v>
      </c>
      <c r="K60" s="37" t="s">
        <v>1</v>
      </c>
      <c r="L60" s="37" t="s">
        <v>1</v>
      </c>
      <c r="M60" s="37" t="s">
        <v>1</v>
      </c>
      <c r="N60" s="37" t="s">
        <v>1</v>
      </c>
      <c r="O60" s="38" t="s">
        <v>1</v>
      </c>
    </row>
    <row r="61" spans="1:15" s="28" customFormat="1" ht="27" customHeight="1" thickBot="1">
      <c r="A61" s="35" t="s">
        <v>1</v>
      </c>
      <c r="B61" s="39" t="s">
        <v>38</v>
      </c>
      <c r="E61" s="40" t="s">
        <v>39</v>
      </c>
      <c r="F61" s="41">
        <v>7833024000</v>
      </c>
      <c r="G61" s="41">
        <v>1483489000</v>
      </c>
      <c r="H61" s="41">
        <v>4830768000</v>
      </c>
      <c r="I61" s="41">
        <v>0</v>
      </c>
      <c r="J61" s="41">
        <v>8435675000</v>
      </c>
      <c r="K61" s="41">
        <v>38151982000</v>
      </c>
      <c r="L61" s="41">
        <v>2074302000</v>
      </c>
      <c r="M61" s="41">
        <v>7589654000</v>
      </c>
      <c r="N61" s="41">
        <v>0</v>
      </c>
      <c r="O61" s="42">
        <f>SUM(F61:N61)</f>
        <v>70398894000</v>
      </c>
    </row>
    <row r="62" spans="1:15" s="28" customFormat="1" ht="27" customHeight="1" thickBot="1">
      <c r="A62" s="35" t="s">
        <v>1</v>
      </c>
      <c r="B62" s="39" t="s">
        <v>40</v>
      </c>
      <c r="E62" s="40" t="s">
        <v>134</v>
      </c>
      <c r="F62" s="41">
        <v>16779629000</v>
      </c>
      <c r="G62" s="41">
        <v>2587035000</v>
      </c>
      <c r="H62" s="41">
        <v>3577568000</v>
      </c>
      <c r="I62" s="41">
        <v>0</v>
      </c>
      <c r="J62" s="41">
        <v>659219000</v>
      </c>
      <c r="K62" s="41">
        <v>5170423000</v>
      </c>
      <c r="L62" s="41">
        <v>0</v>
      </c>
      <c r="M62" s="41">
        <v>0</v>
      </c>
      <c r="N62" s="41">
        <v>0</v>
      </c>
      <c r="O62" s="42">
        <f>SUM(F62:N62)</f>
        <v>28773874000</v>
      </c>
    </row>
    <row r="63" spans="1:15" s="28" customFormat="1" ht="27" customHeight="1" thickBot="1">
      <c r="A63" s="35" t="s">
        <v>37</v>
      </c>
      <c r="B63" s="39" t="s">
        <v>1</v>
      </c>
      <c r="E63" s="40" t="s">
        <v>41</v>
      </c>
      <c r="F63" s="41">
        <f aca="true" t="shared" si="4" ref="F63:O63">F62+F61</f>
        <v>24612653000</v>
      </c>
      <c r="G63" s="41">
        <f t="shared" si="4"/>
        <v>4070524000</v>
      </c>
      <c r="H63" s="41">
        <f t="shared" si="4"/>
        <v>8408336000</v>
      </c>
      <c r="I63" s="41">
        <f t="shared" si="4"/>
        <v>0</v>
      </c>
      <c r="J63" s="41">
        <f t="shared" si="4"/>
        <v>9094894000</v>
      </c>
      <c r="K63" s="41">
        <f t="shared" si="4"/>
        <v>43322405000</v>
      </c>
      <c r="L63" s="41">
        <f t="shared" si="4"/>
        <v>2074302000</v>
      </c>
      <c r="M63" s="41">
        <f t="shared" si="4"/>
        <v>7589654000</v>
      </c>
      <c r="N63" s="41">
        <f t="shared" si="4"/>
        <v>0</v>
      </c>
      <c r="O63" s="41">
        <f t="shared" si="4"/>
        <v>99172768000</v>
      </c>
    </row>
    <row r="64" ht="12.75">
      <c r="O64" s="19" t="s">
        <v>1</v>
      </c>
    </row>
  </sheetData>
  <sheetProtection/>
  <mergeCells count="14">
    <mergeCell ref="H13:H14"/>
    <mergeCell ref="I13:I14"/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rstPageNumber="1" useFirstPageNumber="1"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cp:lastPrinted>2019-02-25T09:34:51Z</cp:lastPrinted>
  <dcterms:created xsi:type="dcterms:W3CDTF">2016-10-14T10:35:58Z</dcterms:created>
  <dcterms:modified xsi:type="dcterms:W3CDTF">2019-02-25T09:34:59Z</dcterms:modified>
  <cp:category/>
  <cp:version/>
  <cp:contentType/>
  <cp:contentStatus/>
</cp:coreProperties>
</file>