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8" sheetId="1" r:id="rId1"/>
    <sheet name="2019" sheetId="2" r:id="rId2"/>
    <sheet name="2020" sheetId="3" r:id="rId3"/>
  </sheets>
  <definedNames>
    <definedName name="Asama" localSheetId="1">'2019'!$B$2</definedName>
    <definedName name="Asama" localSheetId="2">'2020'!$B$2</definedName>
    <definedName name="Asama">'2018'!$B$2</definedName>
    <definedName name="AsamaAd" localSheetId="1">'2019'!$C$2</definedName>
    <definedName name="AsamaAd" localSheetId="2">'2020'!$C$2</definedName>
    <definedName name="AsamaAd">'2018'!$C$2</definedName>
    <definedName name="AyAd" localSheetId="1">'2019'!$C$4</definedName>
    <definedName name="AyAd" localSheetId="2">'2020'!$C$4</definedName>
    <definedName name="AyAd">'2018'!$C$4</definedName>
    <definedName name="AyNo" localSheetId="1">'2019'!$B$4</definedName>
    <definedName name="AyNo" localSheetId="2">'2020'!$B$4</definedName>
    <definedName name="AyNo">'2018'!$B$4</definedName>
    <definedName name="ButceYil" localSheetId="1">'2019'!$B$1</definedName>
    <definedName name="ButceYil" localSheetId="2">'2020'!$B$1</definedName>
    <definedName name="ButceYil">'2018'!$B$1</definedName>
    <definedName name="SatirBaslik" localSheetId="1">'2019'!$A$15:$B$21</definedName>
    <definedName name="SatirBaslik" localSheetId="2">'2020'!$A$15:$B$21</definedName>
    <definedName name="SatirBaslik">'2018'!$A$15:$B$21</definedName>
    <definedName name="SutunBaslik" localSheetId="1">'2019'!$D$1:$N$5</definedName>
    <definedName name="SutunBaslik" localSheetId="2">'2020'!$D$1:$N$5</definedName>
    <definedName name="SutunBaslik">'2018'!$D$1:$N$5</definedName>
    <definedName name="TeklifYil" localSheetId="1">'2019'!$B$5</definedName>
    <definedName name="TeklifYil" localSheetId="2">'2020'!$B$5</definedName>
    <definedName name="TeklifYil">'2018'!$B$5</definedName>
  </definedNames>
  <calcPr calcMode="manual" fullCalcOnLoad="1"/>
</workbook>
</file>

<file path=xl/sharedStrings.xml><?xml version="1.0" encoding="utf-8"?>
<sst xmlns="http://schemas.openxmlformats.org/spreadsheetml/2006/main" count="1038" uniqueCount="142">
  <si>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</si>
  <si>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</si>
  <si>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</si>
  <si>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</si>
  <si>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</si>
  <si>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</si>
  <si>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</si>
  <si>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</si>
  <si>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</si>
  <si>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</si>
  <si>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</si>
  <si>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</si>
  <si>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</si>
  <si>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</si>
  <si>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</si>
  <si>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</si>
  <si>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</si>
  <si>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</si>
  <si>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</si>
  <si>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</si>
  <si>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</si>
  <si>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</si>
  <si>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</si>
  <si>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(II) SAYILI CETVEL -ÖZEL BÜTÇELİ DİĞER KURUMLAR</t>
  </si>
  <si>
    <t>(EKONOMİK SINIFLANDIRMA)</t>
  </si>
  <si>
    <t>KURUMLAR</t>
  </si>
  <si>
    <t>PERSONEL GİDERLERİ</t>
  </si>
  <si>
    <t>SOS. GÜV. DEV. PRİMİ GİD.</t>
  </si>
  <si>
    <t>MAL VE HİZMET ALIM GİDERLERİ</t>
  </si>
  <si>
    <t>FAİZ GİDERLERİ</t>
  </si>
  <si>
    <t>CARİ TRANSFER</t>
  </si>
  <si>
    <t>SERMAYE GİDERİ</t>
  </si>
  <si>
    <t>SERMAYE TRANSFERİ</t>
  </si>
  <si>
    <t>BORÇ VERME</t>
  </si>
  <si>
    <t>YEDEK ÖDENEK</t>
  </si>
  <si>
    <t>TOPLAM</t>
  </si>
  <si>
    <t>KURKOD</t>
  </si>
  <si>
    <t>X</t>
  </si>
  <si>
    <t>40/42</t>
  </si>
  <si>
    <t>ÖZEL BÜTÇELİ DİĞER KURUMLAR</t>
  </si>
  <si>
    <t>38/40</t>
  </si>
  <si>
    <t>ÖZEL BÜTÇELİ KURUMLAR TOPLAMI</t>
  </si>
  <si>
    <t>2018</t>
  </si>
  <si>
    <t>10</t>
  </si>
  <si>
    <t>Tasarı</t>
  </si>
  <si>
    <t>3</t>
  </si>
  <si>
    <t>Ekim</t>
  </si>
  <si>
    <t>40.01</t>
  </si>
  <si>
    <t>40.02</t>
  </si>
  <si>
    <t>40.03</t>
  </si>
  <si>
    <t>40.04</t>
  </si>
  <si>
    <t>40.05</t>
  </si>
  <si>
    <t>40.06</t>
  </si>
  <si>
    <t>40.07</t>
  </si>
  <si>
    <t>40.08</t>
  </si>
  <si>
    <t>40.09</t>
  </si>
  <si>
    <t>40.10</t>
  </si>
  <si>
    <t>40.13</t>
  </si>
  <si>
    <t>40.14</t>
  </si>
  <si>
    <t>40.15</t>
  </si>
  <si>
    <t>40.16</t>
  </si>
  <si>
    <t>40.17</t>
  </si>
  <si>
    <t>40.18</t>
  </si>
  <si>
    <t>40.19</t>
  </si>
  <si>
    <t>40.21</t>
  </si>
  <si>
    <t>40.22</t>
  </si>
  <si>
    <t>40.24</t>
  </si>
  <si>
    <t>40.26</t>
  </si>
  <si>
    <t>40.27</t>
  </si>
  <si>
    <t>40.28</t>
  </si>
  <si>
    <t>40.30</t>
  </si>
  <si>
    <t>40.32</t>
  </si>
  <si>
    <t>40.34</t>
  </si>
  <si>
    <t>40.35</t>
  </si>
  <si>
    <t>40.40</t>
  </si>
  <si>
    <t>40.41</t>
  </si>
  <si>
    <t>40.49</t>
  </si>
  <si>
    <t>40.50</t>
  </si>
  <si>
    <t>40.51</t>
  </si>
  <si>
    <t>40.52</t>
  </si>
  <si>
    <t>40.53</t>
  </si>
  <si>
    <t>40.54</t>
  </si>
  <si>
    <t>40.55</t>
  </si>
  <si>
    <t>40.56</t>
  </si>
  <si>
    <t>40.57</t>
  </si>
  <si>
    <t>40.58</t>
  </si>
  <si>
    <t>40.59</t>
  </si>
  <si>
    <t>40.60</t>
  </si>
  <si>
    <t>40.61</t>
  </si>
  <si>
    <t>40.62</t>
  </si>
  <si>
    <t>ÖLÇME SEÇME VE YERLEŞTİRME MERKEZİ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</si>
  <si>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</si>
  <si>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</si>
  <si>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</si>
  <si>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</si>
  <si>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</si>
  <si>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VE ORTA DOĞU AMME İDARESİ ENSTİTÜSÜ</t>
  </si>
  <si>
    <t>TÜRKİYE BİLİMSEL VE TEKNOLOJİK ARAŞTIRMA KURUMU</t>
  </si>
  <si>
    <t>TÜRKİYE BİLİMLER AKADEMİSİ</t>
  </si>
  <si>
    <t xml:space="preserve">TÜRKİYE ADALET AKADEMİSİ </t>
  </si>
  <si>
    <t>YÜKSEK ÖĞRENİM KREDİ VE YURTLAR KURUMU</t>
  </si>
  <si>
    <t>SPOR GENEL MÜDÜRLÜĞÜ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</si>
  <si>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</si>
  <si>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</si>
  <si>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</si>
  <si>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</si>
  <si>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TÜRKİYE HUDUT VE SAHİLLER SAĞLIK GENEL MÜDÜRLÜĞÜ </t>
  </si>
  <si>
    <t>TÜRK AKREDİTASYON KURUMU</t>
  </si>
  <si>
    <t>TÜRK STANDARTLARI ENSTİTÜSÜ</t>
  </si>
  <si>
    <t>TÜRK PATENT VE MARKA KURUMU</t>
  </si>
  <si>
    <t>ULUSAL BOR ARAŞTIRMA ENSTİTÜSÜ</t>
  </si>
  <si>
    <t>TÜRKİYE ATOM ENERJİSİ KURUMU</t>
  </si>
  <si>
    <t>SAVUNMA SANAYİ MÜSTEŞARLIĞI</t>
  </si>
  <si>
    <t>KÜÇÜK VE ORTA ÖLÇEKLİ İŞLETMELERİ GELİŞTİRME VE DESTEKLEME İDARESİ BAŞKANLIĞI</t>
  </si>
  <si>
    <t>TÜRK İŞBİRLİĞİ VE KOORDİNASYON AJANSI BAŞKANLIĞI</t>
  </si>
  <si>
    <t>GAP BÖLGE KALKINMA İDARESİ</t>
  </si>
  <si>
    <t>ÖZELLEŞTİRME İDARESİ BAŞKANLIĞI</t>
  </si>
  <si>
    <t>MADEN TETKİK VE ARAMA GENEL MÜDÜRLÜĞÜ</t>
  </si>
  <si>
    <t>CEZA VE İNFAZ KURUMLARI İLE TUTUKEVLERİ İŞ YURTLARI KURUMU</t>
  </si>
  <si>
    <t>SİVİL HAVACILIK GENEL MÜDÜRLÜĞÜ</t>
  </si>
  <si>
    <t>MESLEKİ YETERLİLİK KURUMU</t>
  </si>
  <si>
    <t>YURTDIŞI TÜRKLER VE AKRABA TOPLULUKLAR BAŞKANLIĞI</t>
  </si>
  <si>
    <t xml:space="preserve">KARAYOLLARI GENEL MÜDÜRLÜĞÜ </t>
  </si>
  <si>
    <t>TÜRKİYE YAZMA ESERLER KURUMU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</si>
  <si>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</si>
  <si>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</si>
  <si>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</si>
  <si>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DEVLET SU İŞLERİ GENEL MÜDÜRLÜĞÜ</t>
  </si>
  <si>
    <t>TÜRKİYE SU ENSTİTÜSÜ</t>
  </si>
  <si>
    <t>TÜRKİYE İLAÇ VE TIBBİ CİHAZ KURUMU</t>
  </si>
  <si>
    <t>KAMU DENETÇİLİĞİ KURUMU</t>
  </si>
  <si>
    <t>TÜRKİYE İNSAN HAKLARI VE EŞİTLİK KURUMU</t>
  </si>
  <si>
    <t>TÜRKİYE SAĞLIK ENSTİTÜLERİ BAŞKANLIĞI</t>
  </si>
  <si>
    <t>CUMHURBAŞKANLIĞI</t>
  </si>
  <si>
    <t>YÜKSEKÖĞRETİM KURUMLARI</t>
  </si>
  <si>
    <t>2018  YILI MERKEZİ YÖNETİM BÜTÇE KANUNU İCMALİ</t>
  </si>
  <si>
    <t>13</t>
  </si>
  <si>
    <t>2019</t>
  </si>
  <si>
    <t>23</t>
  </si>
  <si>
    <t>2020</t>
  </si>
  <si>
    <t>(II) SAYILI CETVEL -ÖZEL BÜTÇELİ DİĞER KURUMLAR 2019 YILI BÜTÇE GİDER TAHMİNLERİ</t>
  </si>
  <si>
    <t xml:space="preserve">(II) SAYILI CETVEL -ÖZEL BÜTÇELİ DİĞER KURUMLAR 2020 YILI BÜTÇE GİDER TAHMİNLERİ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</si>
</sst>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0">
    <font>
      <sz val="10"/>
      <name val="Arial Tur"/>
      <family val="0"/>
    </font>
    <font>
      <sz val="10"/>
      <name val="Arial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2"/>
      <name val="Arial Tur"/>
      <family val="0"/>
    </font>
    <font>
      <b/>
      <sz val="12"/>
      <name val="Tahoma"/>
      <family val="2"/>
    </font>
    <font>
      <b/>
      <sz val="16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21" borderId="6" applyNumberFormat="0" applyAlignment="0" applyProtection="0"/>
    <xf numFmtId="0" fontId="44" fillId="23" borderId="7" applyNumberFormat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8" applyNumberFormat="0" applyFont="0" applyAlignment="0" applyProtection="0"/>
    <xf numFmtId="0" fontId="47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37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15" xfId="0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3" fontId="15" fillId="0" borderId="16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="75" zoomScaleNormal="75" workbookViewId="0" topLeftCell="E9">
      <selection activeCell="H16" sqref="H16"/>
    </sheetView>
  </sheetViews>
  <sheetFormatPr defaultColWidth="9.00390625" defaultRowHeight="12.75"/>
  <cols>
    <col min="1" max="3" width="9.125" style="13" hidden="1" customWidth="1"/>
    <col min="4" max="4" width="14.75390625" style="13" hidden="1" customWidth="1"/>
    <col min="5" max="5" width="74.00390625" style="13" customWidth="1"/>
    <col min="6" max="6" width="22.25390625" style="13" customWidth="1"/>
    <col min="7" max="8" width="18.75390625" style="13" bestFit="1" customWidth="1"/>
    <col min="9" max="9" width="17.75390625" style="13" bestFit="1" customWidth="1"/>
    <col min="10" max="10" width="20.875" style="13" customWidth="1"/>
    <col min="11" max="11" width="20.25390625" style="13" customWidth="1"/>
    <col min="12" max="13" width="18.75390625" style="13" bestFit="1" customWidth="1"/>
    <col min="14" max="14" width="17.75390625" style="13" bestFit="1" customWidth="1"/>
    <col min="15" max="15" width="20.75390625" style="13" bestFit="1" customWidth="1"/>
    <col min="16" max="16" width="9.125" style="13" bestFit="1" customWidth="1"/>
    <col min="17" max="16384" width="9.125" style="13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45</v>
      </c>
      <c r="C2" s="3" t="s">
        <v>44</v>
      </c>
      <c r="D2" s="4" t="s">
        <v>7</v>
      </c>
      <c r="E2" s="18" t="str">
        <f aca="true" t="shared" si="0" ref="E2:N2">ButceYil</f>
        <v>2018</v>
      </c>
      <c r="F2" s="18" t="str">
        <f t="shared" si="0"/>
        <v>2018</v>
      </c>
      <c r="G2" s="18" t="str">
        <f t="shared" si="0"/>
        <v>2018</v>
      </c>
      <c r="H2" s="18" t="str">
        <f t="shared" si="0"/>
        <v>2018</v>
      </c>
      <c r="I2" s="18" t="str">
        <f t="shared" si="0"/>
        <v>2018</v>
      </c>
      <c r="J2" s="18" t="str">
        <f t="shared" si="0"/>
        <v>2018</v>
      </c>
      <c r="K2" s="18" t="str">
        <f t="shared" si="0"/>
        <v>2018</v>
      </c>
      <c r="L2" s="18" t="str">
        <f t="shared" si="0"/>
        <v>2018</v>
      </c>
      <c r="M2" s="18" t="str">
        <f t="shared" si="0"/>
        <v>2018</v>
      </c>
      <c r="N2" s="18" t="str">
        <f t="shared" si="0"/>
        <v>2018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8" t="s">
        <v>1</v>
      </c>
      <c r="F3" s="18" t="str">
        <f aca="true" t="shared" si="1" ref="F3:N3">ButceYil</f>
        <v>2018</v>
      </c>
      <c r="G3" s="18" t="str">
        <f t="shared" si="1"/>
        <v>2018</v>
      </c>
      <c r="H3" s="18" t="str">
        <f t="shared" si="1"/>
        <v>2018</v>
      </c>
      <c r="I3" s="18" t="str">
        <f t="shared" si="1"/>
        <v>2018</v>
      </c>
      <c r="J3" s="18" t="str">
        <f t="shared" si="1"/>
        <v>2018</v>
      </c>
      <c r="K3" s="18" t="str">
        <f t="shared" si="1"/>
        <v>2018</v>
      </c>
      <c r="L3" s="18" t="str">
        <f t="shared" si="1"/>
        <v>2018</v>
      </c>
      <c r="M3" s="18" t="str">
        <f t="shared" si="1"/>
        <v>2018</v>
      </c>
      <c r="N3" s="18" t="str">
        <f t="shared" si="1"/>
        <v>2018</v>
      </c>
      <c r="O3" s="8" t="s">
        <v>1</v>
      </c>
    </row>
    <row r="4" spans="1:15" ht="12.75" hidden="1">
      <c r="A4" s="7" t="s">
        <v>9</v>
      </c>
      <c r="B4" s="2" t="s">
        <v>43</v>
      </c>
      <c r="C4" s="3" t="s">
        <v>46</v>
      </c>
      <c r="D4" s="4" t="s">
        <v>10</v>
      </c>
      <c r="E4" s="18" t="s">
        <v>1</v>
      </c>
      <c r="F4" s="18" t="str">
        <f aca="true" t="shared" si="2" ref="F4:N4">Asama</f>
        <v>3</v>
      </c>
      <c r="G4" s="18" t="str">
        <f t="shared" si="2"/>
        <v>3</v>
      </c>
      <c r="H4" s="18" t="str">
        <f t="shared" si="2"/>
        <v>3</v>
      </c>
      <c r="I4" s="18" t="str">
        <f t="shared" si="2"/>
        <v>3</v>
      </c>
      <c r="J4" s="18" t="str">
        <f t="shared" si="2"/>
        <v>3</v>
      </c>
      <c r="K4" s="18" t="str">
        <f t="shared" si="2"/>
        <v>3</v>
      </c>
      <c r="L4" s="18" t="str">
        <f t="shared" si="2"/>
        <v>3</v>
      </c>
      <c r="M4" s="18" t="str">
        <f t="shared" si="2"/>
        <v>3</v>
      </c>
      <c r="N4" s="18" t="str">
        <f t="shared" si="2"/>
        <v>3</v>
      </c>
      <c r="O4" s="8" t="s">
        <v>1</v>
      </c>
    </row>
    <row r="5" spans="1:15" ht="12.75" hidden="1">
      <c r="A5" s="7" t="s">
        <v>11</v>
      </c>
      <c r="B5" s="9" t="s">
        <v>42</v>
      </c>
      <c r="C5" s="9" t="s">
        <v>1</v>
      </c>
      <c r="D5" s="4" t="s">
        <v>12</v>
      </c>
      <c r="E5" s="5" t="s">
        <v>1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1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24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.75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2" t="s">
        <v>1</v>
      </c>
      <c r="E9" s="45" t="s">
        <v>135</v>
      </c>
      <c r="F9" s="45" t="s">
        <v>1</v>
      </c>
      <c r="G9" s="45" t="s">
        <v>1</v>
      </c>
      <c r="H9" s="45" t="s">
        <v>1</v>
      </c>
      <c r="I9" s="45" t="s">
        <v>1</v>
      </c>
      <c r="J9" s="45" t="s">
        <v>1</v>
      </c>
      <c r="K9" s="45" t="s">
        <v>1</v>
      </c>
      <c r="L9" s="45" t="s">
        <v>1</v>
      </c>
      <c r="M9" s="45" t="s">
        <v>1</v>
      </c>
      <c r="N9" s="45" t="s">
        <v>1</v>
      </c>
      <c r="O9" s="45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5" t="s">
        <v>23</v>
      </c>
      <c r="F10" s="45" t="s">
        <v>1</v>
      </c>
      <c r="G10" s="45" t="s">
        <v>1</v>
      </c>
      <c r="H10" s="45" t="s">
        <v>1</v>
      </c>
      <c r="I10" s="45" t="s">
        <v>1</v>
      </c>
      <c r="J10" s="45" t="s">
        <v>1</v>
      </c>
      <c r="K10" s="45" t="s">
        <v>1</v>
      </c>
      <c r="L10" s="45" t="s">
        <v>1</v>
      </c>
      <c r="M10" s="45" t="s">
        <v>1</v>
      </c>
      <c r="N10" s="45" t="s">
        <v>1</v>
      </c>
      <c r="O10" s="45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2" t="s">
        <v>1</v>
      </c>
      <c r="E11" s="46" t="s">
        <v>24</v>
      </c>
      <c r="F11" s="46" t="s">
        <v>1</v>
      </c>
      <c r="G11" s="46" t="s">
        <v>1</v>
      </c>
      <c r="H11" s="46" t="s">
        <v>1</v>
      </c>
      <c r="I11" s="46" t="s">
        <v>1</v>
      </c>
      <c r="J11" s="46" t="s">
        <v>1</v>
      </c>
      <c r="K11" s="46" t="s">
        <v>1</v>
      </c>
      <c r="L11" s="46" t="s">
        <v>1</v>
      </c>
      <c r="M11" s="46" t="s">
        <v>1</v>
      </c>
      <c r="N11" s="46" t="s">
        <v>1</v>
      </c>
      <c r="O11" s="46" t="s">
        <v>1</v>
      </c>
    </row>
    <row r="12" spans="1:15" ht="12.75" customHeight="1">
      <c r="A12" s="9" t="s">
        <v>1</v>
      </c>
      <c r="B12" s="9" t="s">
        <v>1</v>
      </c>
      <c r="C12" s="9" t="s">
        <v>1</v>
      </c>
      <c r="D12" s="12" t="s">
        <v>1</v>
      </c>
      <c r="E12" s="14" t="s">
        <v>1</v>
      </c>
      <c r="F12" s="14" t="s">
        <v>1</v>
      </c>
      <c r="G12" s="14" t="s">
        <v>1</v>
      </c>
      <c r="H12" s="14" t="s">
        <v>1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25" t="str">
        <f>IF(ButceYil&gt;2008,"TL","YTL")</f>
        <v>TL</v>
      </c>
    </row>
    <row r="13" spans="1:15" s="22" customFormat="1" ht="24.75" customHeight="1">
      <c r="A13" s="20" t="s">
        <v>1</v>
      </c>
      <c r="B13" s="20" t="s">
        <v>1</v>
      </c>
      <c r="C13" s="20" t="s">
        <v>1</v>
      </c>
      <c r="D13" s="21" t="s">
        <v>1</v>
      </c>
      <c r="E13" s="47" t="s">
        <v>25</v>
      </c>
      <c r="F13" s="43" t="s">
        <v>26</v>
      </c>
      <c r="G13" s="43" t="s">
        <v>27</v>
      </c>
      <c r="H13" s="43" t="s">
        <v>28</v>
      </c>
      <c r="I13" s="43" t="s">
        <v>29</v>
      </c>
      <c r="J13" s="43" t="s">
        <v>30</v>
      </c>
      <c r="K13" s="43" t="s">
        <v>31</v>
      </c>
      <c r="L13" s="43" t="s">
        <v>32</v>
      </c>
      <c r="M13" s="43" t="s">
        <v>33</v>
      </c>
      <c r="N13" s="43" t="s">
        <v>34</v>
      </c>
      <c r="O13" s="43" t="s">
        <v>35</v>
      </c>
    </row>
    <row r="14" spans="4:15" s="22" customFormat="1" ht="24.75" customHeight="1">
      <c r="D14" s="23" t="s">
        <v>1</v>
      </c>
      <c r="E14" s="48" t="s">
        <v>1</v>
      </c>
      <c r="F14" s="44" t="s">
        <v>1</v>
      </c>
      <c r="G14" s="44" t="s">
        <v>1</v>
      </c>
      <c r="H14" s="44" t="s">
        <v>1</v>
      </c>
      <c r="I14" s="44" t="s">
        <v>1</v>
      </c>
      <c r="J14" s="44" t="s">
        <v>1</v>
      </c>
      <c r="K14" s="44" t="s">
        <v>1</v>
      </c>
      <c r="L14" s="44" t="s">
        <v>1</v>
      </c>
      <c r="M14" s="44" t="s">
        <v>1</v>
      </c>
      <c r="N14" s="44" t="s">
        <v>1</v>
      </c>
      <c r="O14" s="44" t="s">
        <v>1</v>
      </c>
    </row>
    <row r="15" spans="1:15" ht="21" customHeight="1" hidden="1">
      <c r="A15" s="23" t="s">
        <v>2</v>
      </c>
      <c r="B15" s="23" t="s">
        <v>36</v>
      </c>
      <c r="C15" s="23" t="s">
        <v>5</v>
      </c>
      <c r="E15" s="15" t="s">
        <v>1</v>
      </c>
      <c r="F15" s="16" t="s">
        <v>1</v>
      </c>
      <c r="G15" s="16" t="s">
        <v>1</v>
      </c>
      <c r="H15" s="16" t="s">
        <v>1</v>
      </c>
      <c r="I15" s="16" t="s">
        <v>1</v>
      </c>
      <c r="J15" s="16" t="s">
        <v>1</v>
      </c>
      <c r="K15" s="16" t="s">
        <v>1</v>
      </c>
      <c r="L15" s="16" t="s">
        <v>1</v>
      </c>
      <c r="M15" s="16" t="s">
        <v>1</v>
      </c>
      <c r="N15" s="16" t="s">
        <v>1</v>
      </c>
      <c r="O15" s="17" t="s">
        <v>1</v>
      </c>
    </row>
    <row r="16" spans="1:15" s="28" customFormat="1" ht="21" customHeight="1">
      <c r="A16" s="26" t="s">
        <v>1</v>
      </c>
      <c r="B16" s="27" t="s">
        <v>47</v>
      </c>
      <c r="C16" s="26" t="s">
        <v>1</v>
      </c>
      <c r="E16" s="29" t="s">
        <v>90</v>
      </c>
      <c r="F16" s="30">
        <v>333534000</v>
      </c>
      <c r="G16" s="30">
        <v>2662000</v>
      </c>
      <c r="H16" s="30">
        <v>198462000</v>
      </c>
      <c r="I16" s="30">
        <v>0</v>
      </c>
      <c r="J16" s="30">
        <v>615000</v>
      </c>
      <c r="K16" s="30">
        <v>2277000</v>
      </c>
      <c r="L16" s="30">
        <v>0</v>
      </c>
      <c r="M16" s="30">
        <v>0</v>
      </c>
      <c r="N16" s="30">
        <v>0</v>
      </c>
      <c r="O16" s="31">
        <f aca="true" t="shared" si="3" ref="O16:O58">N16+M16+L16+K16+J16+I16+H16+G16+F16</f>
        <v>537550000</v>
      </c>
    </row>
    <row r="17" spans="2:15" ht="21" customHeight="1">
      <c r="B17" s="27" t="s">
        <v>48</v>
      </c>
      <c r="C17" s="26" t="s">
        <v>1</v>
      </c>
      <c r="E17" s="29" t="s">
        <v>91</v>
      </c>
      <c r="F17" s="30">
        <v>5678000</v>
      </c>
      <c r="G17" s="30">
        <v>984000</v>
      </c>
      <c r="H17" s="30">
        <v>4686000</v>
      </c>
      <c r="I17" s="30">
        <v>0</v>
      </c>
      <c r="J17" s="30">
        <v>680000</v>
      </c>
      <c r="K17" s="30">
        <v>455000</v>
      </c>
      <c r="L17" s="30">
        <v>0</v>
      </c>
      <c r="M17" s="30">
        <v>0</v>
      </c>
      <c r="N17" s="30">
        <v>0</v>
      </c>
      <c r="O17" s="31">
        <f t="shared" si="3"/>
        <v>12483000</v>
      </c>
    </row>
    <row r="18" spans="2:15" ht="21" customHeight="1">
      <c r="B18" s="27" t="s">
        <v>49</v>
      </c>
      <c r="C18" s="26" t="s">
        <v>1</v>
      </c>
      <c r="E18" s="29" t="s">
        <v>92</v>
      </c>
      <c r="F18" s="30">
        <v>2693000</v>
      </c>
      <c r="G18" s="30">
        <v>419000</v>
      </c>
      <c r="H18" s="30">
        <v>1862000</v>
      </c>
      <c r="I18" s="30">
        <v>0</v>
      </c>
      <c r="J18" s="30">
        <v>311000</v>
      </c>
      <c r="K18" s="30">
        <v>0</v>
      </c>
      <c r="L18" s="30">
        <v>0</v>
      </c>
      <c r="M18" s="30">
        <v>0</v>
      </c>
      <c r="N18" s="30">
        <v>0</v>
      </c>
      <c r="O18" s="31">
        <f t="shared" si="3"/>
        <v>5285000</v>
      </c>
    </row>
    <row r="19" spans="2:15" ht="21" customHeight="1">
      <c r="B19" s="27" t="s">
        <v>50</v>
      </c>
      <c r="C19" s="26" t="s">
        <v>1</v>
      </c>
      <c r="E19" s="29" t="s">
        <v>93</v>
      </c>
      <c r="F19" s="30">
        <v>2318000</v>
      </c>
      <c r="G19" s="30">
        <v>381000</v>
      </c>
      <c r="H19" s="30">
        <v>1937000</v>
      </c>
      <c r="I19" s="30">
        <v>0</v>
      </c>
      <c r="J19" s="30">
        <v>437000</v>
      </c>
      <c r="K19" s="30">
        <v>0</v>
      </c>
      <c r="L19" s="30">
        <v>0</v>
      </c>
      <c r="M19" s="30">
        <v>0</v>
      </c>
      <c r="N19" s="30">
        <v>0</v>
      </c>
      <c r="O19" s="31">
        <f t="shared" si="3"/>
        <v>5073000</v>
      </c>
    </row>
    <row r="20" spans="2:15" ht="21" customHeight="1">
      <c r="B20" s="27" t="s">
        <v>51</v>
      </c>
      <c r="C20" s="26" t="s">
        <v>1</v>
      </c>
      <c r="E20" s="29" t="s">
        <v>94</v>
      </c>
      <c r="F20" s="30">
        <v>3544000</v>
      </c>
      <c r="G20" s="30">
        <v>560000</v>
      </c>
      <c r="H20" s="30">
        <v>8808000</v>
      </c>
      <c r="I20" s="30">
        <v>0</v>
      </c>
      <c r="J20" s="30">
        <v>2245000</v>
      </c>
      <c r="K20" s="30">
        <v>1708000</v>
      </c>
      <c r="L20" s="30">
        <v>0</v>
      </c>
      <c r="M20" s="30">
        <v>0</v>
      </c>
      <c r="N20" s="30">
        <v>0</v>
      </c>
      <c r="O20" s="31">
        <f t="shared" si="3"/>
        <v>16865000</v>
      </c>
    </row>
    <row r="21" spans="2:15" ht="21" customHeight="1">
      <c r="B21" s="27" t="s">
        <v>52</v>
      </c>
      <c r="C21" s="26" t="s">
        <v>1</v>
      </c>
      <c r="E21" s="29" t="s">
        <v>95</v>
      </c>
      <c r="F21" s="30">
        <v>3995000</v>
      </c>
      <c r="G21" s="30">
        <v>582000</v>
      </c>
      <c r="H21" s="30">
        <v>5102000</v>
      </c>
      <c r="I21" s="30">
        <v>0</v>
      </c>
      <c r="J21" s="30">
        <v>1917000</v>
      </c>
      <c r="K21" s="30">
        <v>1279000</v>
      </c>
      <c r="L21" s="30">
        <v>0</v>
      </c>
      <c r="M21" s="30">
        <v>0</v>
      </c>
      <c r="N21" s="30">
        <v>0</v>
      </c>
      <c r="O21" s="31">
        <f t="shared" si="3"/>
        <v>12875000</v>
      </c>
    </row>
    <row r="22" spans="2:15" ht="21" customHeight="1">
      <c r="B22" s="27" t="s">
        <v>53</v>
      </c>
      <c r="C22" s="26" t="s">
        <v>1</v>
      </c>
      <c r="E22" s="29" t="s">
        <v>96</v>
      </c>
      <c r="F22" s="30">
        <v>10210000</v>
      </c>
      <c r="G22" s="30">
        <v>1524000</v>
      </c>
      <c r="H22" s="30">
        <v>4130000</v>
      </c>
      <c r="I22" s="30">
        <v>0</v>
      </c>
      <c r="J22" s="30">
        <v>1682000</v>
      </c>
      <c r="K22" s="30">
        <v>2014000</v>
      </c>
      <c r="L22" s="30">
        <v>0</v>
      </c>
      <c r="M22" s="30">
        <v>0</v>
      </c>
      <c r="N22" s="30">
        <v>0</v>
      </c>
      <c r="O22" s="31">
        <f t="shared" si="3"/>
        <v>19560000</v>
      </c>
    </row>
    <row r="23" spans="2:15" ht="21" customHeight="1">
      <c r="B23" s="27" t="s">
        <v>54</v>
      </c>
      <c r="C23" s="26" t="s">
        <v>1</v>
      </c>
      <c r="E23" s="29" t="s">
        <v>97</v>
      </c>
      <c r="F23" s="30">
        <v>483180000</v>
      </c>
      <c r="G23" s="30">
        <v>94127000</v>
      </c>
      <c r="H23" s="30">
        <v>336590000</v>
      </c>
      <c r="I23" s="30">
        <v>0</v>
      </c>
      <c r="J23" s="30">
        <v>388551000</v>
      </c>
      <c r="K23" s="30">
        <v>474630000</v>
      </c>
      <c r="L23" s="30">
        <v>1488618000</v>
      </c>
      <c r="M23" s="30">
        <v>0</v>
      </c>
      <c r="N23" s="30">
        <v>0</v>
      </c>
      <c r="O23" s="31">
        <f t="shared" si="3"/>
        <v>3265696000</v>
      </c>
    </row>
    <row r="24" spans="2:15" ht="21" customHeight="1">
      <c r="B24" s="27" t="s">
        <v>55</v>
      </c>
      <c r="C24" s="26" t="s">
        <v>1</v>
      </c>
      <c r="E24" s="29" t="s">
        <v>98</v>
      </c>
      <c r="F24" s="30">
        <v>2333000</v>
      </c>
      <c r="G24" s="30">
        <v>261000</v>
      </c>
      <c r="H24" s="30">
        <v>4896000</v>
      </c>
      <c r="I24" s="30">
        <v>0</v>
      </c>
      <c r="J24" s="30">
        <v>6751000</v>
      </c>
      <c r="K24" s="30">
        <v>2334000</v>
      </c>
      <c r="L24" s="30">
        <v>0</v>
      </c>
      <c r="M24" s="30">
        <v>0</v>
      </c>
      <c r="N24" s="30">
        <v>0</v>
      </c>
      <c r="O24" s="31">
        <f t="shared" si="3"/>
        <v>16575000</v>
      </c>
    </row>
    <row r="25" spans="2:15" ht="21" customHeight="1">
      <c r="B25" s="27" t="s">
        <v>56</v>
      </c>
      <c r="C25" s="26" t="s">
        <v>1</v>
      </c>
      <c r="E25" s="29" t="s">
        <v>99</v>
      </c>
      <c r="F25" s="30">
        <v>3731000</v>
      </c>
      <c r="G25" s="30">
        <v>528000</v>
      </c>
      <c r="H25" s="30">
        <v>13236000</v>
      </c>
      <c r="I25" s="30">
        <v>0</v>
      </c>
      <c r="J25" s="30">
        <v>650000</v>
      </c>
      <c r="K25" s="30">
        <v>4440000</v>
      </c>
      <c r="L25" s="30">
        <v>0</v>
      </c>
      <c r="M25" s="30">
        <v>0</v>
      </c>
      <c r="N25" s="30">
        <v>0</v>
      </c>
      <c r="O25" s="31">
        <f t="shared" si="3"/>
        <v>22585000</v>
      </c>
    </row>
    <row r="26" spans="2:15" ht="21" customHeight="1">
      <c r="B26" s="27" t="s">
        <v>57</v>
      </c>
      <c r="C26" s="26" t="s">
        <v>1</v>
      </c>
      <c r="E26" s="29" t="s">
        <v>100</v>
      </c>
      <c r="F26" s="30">
        <v>488038000</v>
      </c>
      <c r="G26" s="30">
        <v>85075000</v>
      </c>
      <c r="H26" s="30">
        <v>941543000</v>
      </c>
      <c r="I26" s="30">
        <v>0</v>
      </c>
      <c r="J26" s="30">
        <v>3795881000</v>
      </c>
      <c r="K26" s="30">
        <v>1379725000</v>
      </c>
      <c r="L26" s="30">
        <v>0</v>
      </c>
      <c r="M26" s="30">
        <v>7209000000</v>
      </c>
      <c r="N26" s="30">
        <v>0</v>
      </c>
      <c r="O26" s="31">
        <f t="shared" si="3"/>
        <v>13899262000</v>
      </c>
    </row>
    <row r="27" spans="2:15" ht="21" customHeight="1">
      <c r="B27" s="27" t="s">
        <v>58</v>
      </c>
      <c r="C27" s="26" t="s">
        <v>1</v>
      </c>
      <c r="E27" s="29" t="s">
        <v>101</v>
      </c>
      <c r="F27" s="30">
        <v>54992000</v>
      </c>
      <c r="G27" s="30">
        <v>9177000</v>
      </c>
      <c r="H27" s="30">
        <v>36126000</v>
      </c>
      <c r="I27" s="30">
        <v>0</v>
      </c>
      <c r="J27" s="30">
        <v>653427000</v>
      </c>
      <c r="K27" s="30">
        <v>529340000</v>
      </c>
      <c r="L27" s="30">
        <v>1746000</v>
      </c>
      <c r="M27" s="30">
        <v>0</v>
      </c>
      <c r="N27" s="30">
        <v>0</v>
      </c>
      <c r="O27" s="31">
        <f t="shared" si="3"/>
        <v>1284808000</v>
      </c>
    </row>
    <row r="28" spans="2:15" ht="21" customHeight="1">
      <c r="B28" s="27" t="s">
        <v>59</v>
      </c>
      <c r="C28" s="26" t="s">
        <v>1</v>
      </c>
      <c r="E28" s="29" t="s">
        <v>102</v>
      </c>
      <c r="F28" s="30">
        <v>137285000</v>
      </c>
      <c r="G28" s="30">
        <v>21696000</v>
      </c>
      <c r="H28" s="30">
        <v>65916000</v>
      </c>
      <c r="I28" s="30">
        <v>0</v>
      </c>
      <c r="J28" s="30">
        <v>8483000</v>
      </c>
      <c r="K28" s="30">
        <v>10246000</v>
      </c>
      <c r="L28" s="30">
        <v>0</v>
      </c>
      <c r="M28" s="30">
        <v>0</v>
      </c>
      <c r="N28" s="30">
        <v>0</v>
      </c>
      <c r="O28" s="31">
        <f t="shared" si="3"/>
        <v>243626000</v>
      </c>
    </row>
    <row r="29" spans="2:15" ht="21" customHeight="1">
      <c r="B29" s="27" t="s">
        <v>60</v>
      </c>
      <c r="C29" s="26" t="s">
        <v>1</v>
      </c>
      <c r="E29" s="29" t="s">
        <v>103</v>
      </c>
      <c r="F29" s="30">
        <v>210439000</v>
      </c>
      <c r="G29" s="30">
        <v>28679000</v>
      </c>
      <c r="H29" s="30">
        <v>41956000</v>
      </c>
      <c r="I29" s="30">
        <v>0</v>
      </c>
      <c r="J29" s="30">
        <v>10109000</v>
      </c>
      <c r="K29" s="30">
        <v>9108000</v>
      </c>
      <c r="L29" s="30">
        <v>0</v>
      </c>
      <c r="M29" s="30">
        <v>0</v>
      </c>
      <c r="N29" s="30">
        <v>0</v>
      </c>
      <c r="O29" s="31">
        <f t="shared" si="3"/>
        <v>300291000</v>
      </c>
    </row>
    <row r="30" spans="2:15" ht="21" customHeight="1">
      <c r="B30" s="27" t="s">
        <v>61</v>
      </c>
      <c r="C30" s="26" t="s">
        <v>1</v>
      </c>
      <c r="E30" s="29" t="s">
        <v>104</v>
      </c>
      <c r="F30" s="30">
        <v>1493431000</v>
      </c>
      <c r="G30" s="30">
        <v>324014000</v>
      </c>
      <c r="H30" s="30">
        <v>193619000</v>
      </c>
      <c r="I30" s="30">
        <v>0</v>
      </c>
      <c r="J30" s="30">
        <v>70308000</v>
      </c>
      <c r="K30" s="30">
        <v>935000000</v>
      </c>
      <c r="L30" s="30">
        <v>36244000</v>
      </c>
      <c r="M30" s="30">
        <v>139113000</v>
      </c>
      <c r="N30" s="30">
        <v>0</v>
      </c>
      <c r="O30" s="31">
        <f t="shared" si="3"/>
        <v>3191729000</v>
      </c>
    </row>
    <row r="31" spans="2:15" ht="21" customHeight="1">
      <c r="B31" s="27" t="s">
        <v>62</v>
      </c>
      <c r="C31" s="26" t="s">
        <v>1</v>
      </c>
      <c r="E31" s="29" t="s">
        <v>105</v>
      </c>
      <c r="F31" s="30">
        <v>112012000</v>
      </c>
      <c r="G31" s="30">
        <v>18595000</v>
      </c>
      <c r="H31" s="30">
        <v>110080000</v>
      </c>
      <c r="I31" s="30">
        <v>0</v>
      </c>
      <c r="J31" s="30">
        <v>50406000</v>
      </c>
      <c r="K31" s="30">
        <v>240322000</v>
      </c>
      <c r="L31" s="30">
        <v>0</v>
      </c>
      <c r="M31" s="30">
        <v>0</v>
      </c>
      <c r="N31" s="30">
        <v>0</v>
      </c>
      <c r="O31" s="31">
        <f t="shared" si="3"/>
        <v>531415000</v>
      </c>
    </row>
    <row r="32" spans="2:15" ht="21" customHeight="1">
      <c r="B32" s="27" t="s">
        <v>63</v>
      </c>
      <c r="C32" s="26" t="s">
        <v>1</v>
      </c>
      <c r="E32" s="29" t="s">
        <v>106</v>
      </c>
      <c r="F32" s="30">
        <v>30352000</v>
      </c>
      <c r="G32" s="30">
        <v>5274000</v>
      </c>
      <c r="H32" s="30">
        <v>12579000</v>
      </c>
      <c r="I32" s="30">
        <v>0</v>
      </c>
      <c r="J32" s="30">
        <v>1229000</v>
      </c>
      <c r="K32" s="30">
        <v>105877000</v>
      </c>
      <c r="L32" s="30">
        <v>0</v>
      </c>
      <c r="M32" s="30">
        <v>0</v>
      </c>
      <c r="N32" s="30">
        <v>0</v>
      </c>
      <c r="O32" s="31">
        <f t="shared" si="3"/>
        <v>155311000</v>
      </c>
    </row>
    <row r="33" spans="2:15" ht="21" customHeight="1">
      <c r="B33" s="27" t="s">
        <v>64</v>
      </c>
      <c r="C33" s="26" t="s">
        <v>1</v>
      </c>
      <c r="E33" s="29" t="s">
        <v>107</v>
      </c>
      <c r="F33" s="30">
        <v>9938000</v>
      </c>
      <c r="G33" s="30">
        <v>1005000</v>
      </c>
      <c r="H33" s="30">
        <v>4692000</v>
      </c>
      <c r="I33" s="30">
        <v>0</v>
      </c>
      <c r="J33" s="30">
        <v>925000</v>
      </c>
      <c r="K33" s="30">
        <v>1000000</v>
      </c>
      <c r="L33" s="30">
        <v>0</v>
      </c>
      <c r="M33" s="30">
        <v>0</v>
      </c>
      <c r="N33" s="30">
        <v>0</v>
      </c>
      <c r="O33" s="31">
        <f t="shared" si="3"/>
        <v>17560000</v>
      </c>
    </row>
    <row r="34" spans="2:15" ht="21" customHeight="1">
      <c r="B34" s="27" t="s">
        <v>65</v>
      </c>
      <c r="C34" s="26" t="s">
        <v>1</v>
      </c>
      <c r="E34" s="29" t="s">
        <v>108</v>
      </c>
      <c r="F34" s="30">
        <v>226731000</v>
      </c>
      <c r="G34" s="30">
        <v>47649000</v>
      </c>
      <c r="H34" s="30">
        <v>56118000</v>
      </c>
      <c r="I34" s="30">
        <v>0</v>
      </c>
      <c r="J34" s="30">
        <v>6905000</v>
      </c>
      <c r="K34" s="30">
        <v>26000000</v>
      </c>
      <c r="L34" s="30">
        <v>0</v>
      </c>
      <c r="M34" s="30">
        <v>0</v>
      </c>
      <c r="N34" s="30">
        <v>0</v>
      </c>
      <c r="O34" s="31">
        <f t="shared" si="3"/>
        <v>363403000</v>
      </c>
    </row>
    <row r="35" spans="2:15" ht="21" customHeight="1">
      <c r="B35" s="27" t="s">
        <v>66</v>
      </c>
      <c r="C35" s="26" t="s">
        <v>1</v>
      </c>
      <c r="E35" s="29" t="s">
        <v>109</v>
      </c>
      <c r="F35" s="30">
        <v>32658000</v>
      </c>
      <c r="G35" s="30">
        <v>4212000</v>
      </c>
      <c r="H35" s="30">
        <v>24743000</v>
      </c>
      <c r="I35" s="30">
        <v>0</v>
      </c>
      <c r="J35" s="30">
        <v>13742000</v>
      </c>
      <c r="K35" s="30">
        <v>5230000</v>
      </c>
      <c r="L35" s="30">
        <v>0</v>
      </c>
      <c r="M35" s="30">
        <v>0</v>
      </c>
      <c r="N35" s="30">
        <v>0</v>
      </c>
      <c r="O35" s="31">
        <f t="shared" si="3"/>
        <v>80585000</v>
      </c>
    </row>
    <row r="36" spans="2:15" ht="21" customHeight="1">
      <c r="B36" s="27" t="s">
        <v>67</v>
      </c>
      <c r="C36" s="26" t="s">
        <v>1</v>
      </c>
      <c r="E36" s="29" t="s">
        <v>110</v>
      </c>
      <c r="F36" s="30">
        <v>2923000</v>
      </c>
      <c r="G36" s="30">
        <v>377000</v>
      </c>
      <c r="H36" s="30">
        <v>1837000</v>
      </c>
      <c r="I36" s="30">
        <v>0</v>
      </c>
      <c r="J36" s="30">
        <v>153000</v>
      </c>
      <c r="K36" s="30">
        <v>3620000</v>
      </c>
      <c r="L36" s="30">
        <v>7383000</v>
      </c>
      <c r="M36" s="30">
        <v>0</v>
      </c>
      <c r="N36" s="30">
        <v>0</v>
      </c>
      <c r="O36" s="31">
        <f t="shared" si="3"/>
        <v>16293000</v>
      </c>
    </row>
    <row r="37" spans="2:15" ht="21" customHeight="1">
      <c r="B37" s="27" t="s">
        <v>68</v>
      </c>
      <c r="C37" s="26" t="s">
        <v>1</v>
      </c>
      <c r="E37" s="29" t="s">
        <v>111</v>
      </c>
      <c r="F37" s="30">
        <v>58266000</v>
      </c>
      <c r="G37" s="30">
        <v>7796000</v>
      </c>
      <c r="H37" s="30">
        <v>30703000</v>
      </c>
      <c r="I37" s="30">
        <v>0</v>
      </c>
      <c r="J37" s="30">
        <v>31850000</v>
      </c>
      <c r="K37" s="30">
        <v>54646000</v>
      </c>
      <c r="L37" s="30">
        <v>1606000</v>
      </c>
      <c r="M37" s="30">
        <v>0</v>
      </c>
      <c r="N37" s="30">
        <v>0</v>
      </c>
      <c r="O37" s="31">
        <f t="shared" si="3"/>
        <v>184867000</v>
      </c>
    </row>
    <row r="38" spans="2:15" ht="21" customHeight="1">
      <c r="B38" s="27" t="s">
        <v>69</v>
      </c>
      <c r="C38" s="26" t="s">
        <v>1</v>
      </c>
      <c r="E38" s="29" t="s">
        <v>112</v>
      </c>
      <c r="F38" s="30">
        <v>39476000</v>
      </c>
      <c r="G38" s="30">
        <v>4901000</v>
      </c>
      <c r="H38" s="30">
        <v>16519000</v>
      </c>
      <c r="I38" s="30">
        <v>0</v>
      </c>
      <c r="J38" s="30">
        <v>1813000</v>
      </c>
      <c r="K38" s="30">
        <v>3302000</v>
      </c>
      <c r="L38" s="30">
        <v>0</v>
      </c>
      <c r="M38" s="30">
        <v>0</v>
      </c>
      <c r="N38" s="30">
        <v>0</v>
      </c>
      <c r="O38" s="31">
        <f t="shared" si="3"/>
        <v>66011000</v>
      </c>
    </row>
    <row r="39" spans="2:15" ht="21" customHeight="1">
      <c r="B39" s="27" t="s">
        <v>70</v>
      </c>
      <c r="C39" s="26" t="s">
        <v>1</v>
      </c>
      <c r="E39" s="29" t="s">
        <v>113</v>
      </c>
      <c r="F39" s="30">
        <v>120990000</v>
      </c>
      <c r="G39" s="30">
        <v>12045000</v>
      </c>
      <c r="H39" s="30">
        <v>50534000</v>
      </c>
      <c r="I39" s="30">
        <v>0</v>
      </c>
      <c r="J39" s="30">
        <v>1556821000</v>
      </c>
      <c r="K39" s="30">
        <v>19231000</v>
      </c>
      <c r="L39" s="30">
        <v>23112000</v>
      </c>
      <c r="M39" s="30">
        <v>238092000</v>
      </c>
      <c r="N39" s="30">
        <v>0</v>
      </c>
      <c r="O39" s="31">
        <f t="shared" si="3"/>
        <v>2020825000</v>
      </c>
    </row>
    <row r="40" spans="2:15" ht="21" customHeight="1">
      <c r="B40" s="27" t="s">
        <v>71</v>
      </c>
      <c r="C40" s="26" t="s">
        <v>1</v>
      </c>
      <c r="E40" s="29" t="s">
        <v>114</v>
      </c>
      <c r="F40" s="30">
        <v>34066000</v>
      </c>
      <c r="G40" s="30">
        <v>4375000</v>
      </c>
      <c r="H40" s="30">
        <v>16209000</v>
      </c>
      <c r="I40" s="30">
        <v>0</v>
      </c>
      <c r="J40" s="30">
        <v>235784000</v>
      </c>
      <c r="K40" s="30">
        <v>2787000</v>
      </c>
      <c r="L40" s="30">
        <v>24081000</v>
      </c>
      <c r="M40" s="30">
        <v>0</v>
      </c>
      <c r="N40" s="30">
        <v>0</v>
      </c>
      <c r="O40" s="31">
        <f t="shared" si="3"/>
        <v>317302000</v>
      </c>
    </row>
    <row r="41" spans="2:15" ht="21" customHeight="1">
      <c r="B41" s="27" t="s">
        <v>72</v>
      </c>
      <c r="C41" s="26" t="s">
        <v>1</v>
      </c>
      <c r="E41" s="29" t="s">
        <v>115</v>
      </c>
      <c r="F41" s="30">
        <v>11011000</v>
      </c>
      <c r="G41" s="30">
        <v>1836000</v>
      </c>
      <c r="H41" s="30">
        <v>14614000</v>
      </c>
      <c r="I41" s="30">
        <v>0</v>
      </c>
      <c r="J41" s="30">
        <v>391000</v>
      </c>
      <c r="K41" s="30">
        <v>36638000</v>
      </c>
      <c r="L41" s="30">
        <v>82088000</v>
      </c>
      <c r="M41" s="30">
        <v>0</v>
      </c>
      <c r="N41" s="30">
        <v>0</v>
      </c>
      <c r="O41" s="31">
        <f t="shared" si="3"/>
        <v>146578000</v>
      </c>
    </row>
    <row r="42" spans="2:15" ht="21" customHeight="1">
      <c r="B42" s="27" t="s">
        <v>73</v>
      </c>
      <c r="C42" s="26" t="s">
        <v>1</v>
      </c>
      <c r="E42" s="29" t="s">
        <v>116</v>
      </c>
      <c r="F42" s="30">
        <v>19970000</v>
      </c>
      <c r="G42" s="30">
        <v>2636000</v>
      </c>
      <c r="H42" s="30">
        <v>6822000</v>
      </c>
      <c r="I42" s="30">
        <v>0</v>
      </c>
      <c r="J42" s="30">
        <v>1871000</v>
      </c>
      <c r="K42" s="30">
        <v>1700000</v>
      </c>
      <c r="L42" s="30">
        <v>0</v>
      </c>
      <c r="M42" s="30">
        <v>0</v>
      </c>
      <c r="N42" s="30">
        <v>0</v>
      </c>
      <c r="O42" s="31">
        <f t="shared" si="3"/>
        <v>32999000</v>
      </c>
    </row>
    <row r="43" spans="2:15" ht="21" customHeight="1">
      <c r="B43" s="27" t="s">
        <v>74</v>
      </c>
      <c r="C43" s="26" t="s">
        <v>1</v>
      </c>
      <c r="E43" s="29" t="s">
        <v>117</v>
      </c>
      <c r="F43" s="30">
        <v>173128000</v>
      </c>
      <c r="G43" s="30">
        <v>32525000</v>
      </c>
      <c r="H43" s="30">
        <v>28367000</v>
      </c>
      <c r="I43" s="30">
        <v>0</v>
      </c>
      <c r="J43" s="30">
        <v>13880000</v>
      </c>
      <c r="K43" s="30">
        <v>452035000</v>
      </c>
      <c r="L43" s="30">
        <v>0</v>
      </c>
      <c r="M43" s="30">
        <v>0</v>
      </c>
      <c r="N43" s="30">
        <v>0</v>
      </c>
      <c r="O43" s="31">
        <f t="shared" si="3"/>
        <v>699935000</v>
      </c>
    </row>
    <row r="44" spans="2:15" ht="21" customHeight="1">
      <c r="B44" s="27" t="s">
        <v>75</v>
      </c>
      <c r="C44" s="26" t="s">
        <v>1</v>
      </c>
      <c r="E44" s="29" t="s">
        <v>118</v>
      </c>
      <c r="F44" s="30">
        <v>42855000</v>
      </c>
      <c r="G44" s="30">
        <v>5474000</v>
      </c>
      <c r="H44" s="30">
        <v>363685000</v>
      </c>
      <c r="I44" s="30">
        <v>0</v>
      </c>
      <c r="J44" s="30">
        <v>28000</v>
      </c>
      <c r="K44" s="30">
        <v>681484000</v>
      </c>
      <c r="L44" s="30">
        <v>0</v>
      </c>
      <c r="M44" s="30">
        <v>0</v>
      </c>
      <c r="N44" s="30">
        <v>0</v>
      </c>
      <c r="O44" s="31">
        <f t="shared" si="3"/>
        <v>1093526000</v>
      </c>
    </row>
    <row r="45" spans="2:15" ht="21" customHeight="1">
      <c r="B45" s="27" t="s">
        <v>76</v>
      </c>
      <c r="C45" s="26" t="s">
        <v>1</v>
      </c>
      <c r="E45" s="29" t="s">
        <v>119</v>
      </c>
      <c r="F45" s="30">
        <v>23095000</v>
      </c>
      <c r="G45" s="30">
        <v>2812000</v>
      </c>
      <c r="H45" s="30">
        <v>7518000</v>
      </c>
      <c r="I45" s="30">
        <v>0</v>
      </c>
      <c r="J45" s="30">
        <v>4480000</v>
      </c>
      <c r="K45" s="30">
        <v>4900000</v>
      </c>
      <c r="L45" s="30">
        <v>0</v>
      </c>
      <c r="M45" s="30">
        <v>0</v>
      </c>
      <c r="N45" s="30">
        <v>0</v>
      </c>
      <c r="O45" s="31">
        <f t="shared" si="3"/>
        <v>42805000</v>
      </c>
    </row>
    <row r="46" spans="2:15" ht="21" customHeight="1">
      <c r="B46" s="27" t="s">
        <v>77</v>
      </c>
      <c r="C46" s="26" t="s">
        <v>1</v>
      </c>
      <c r="E46" s="29" t="s">
        <v>120</v>
      </c>
      <c r="F46" s="30">
        <v>12323000</v>
      </c>
      <c r="G46" s="30">
        <v>2638000</v>
      </c>
      <c r="H46" s="30">
        <v>4726000</v>
      </c>
      <c r="I46" s="30">
        <v>0</v>
      </c>
      <c r="J46" s="30">
        <v>4000</v>
      </c>
      <c r="K46" s="30">
        <v>6671000</v>
      </c>
      <c r="L46" s="30">
        <v>0</v>
      </c>
      <c r="M46" s="30">
        <v>0</v>
      </c>
      <c r="N46" s="30">
        <v>0</v>
      </c>
      <c r="O46" s="31">
        <f t="shared" si="3"/>
        <v>26362000</v>
      </c>
    </row>
    <row r="47" spans="2:15" ht="21" customHeight="1">
      <c r="B47" s="27" t="s">
        <v>78</v>
      </c>
      <c r="C47" s="26" t="s">
        <v>1</v>
      </c>
      <c r="E47" s="29" t="s">
        <v>121</v>
      </c>
      <c r="F47" s="30">
        <v>13941000</v>
      </c>
      <c r="G47" s="30">
        <v>2020000</v>
      </c>
      <c r="H47" s="30">
        <v>17895000</v>
      </c>
      <c r="I47" s="30">
        <v>0</v>
      </c>
      <c r="J47" s="30">
        <v>249772000</v>
      </c>
      <c r="K47" s="30">
        <v>2200000</v>
      </c>
      <c r="L47" s="30">
        <v>0</v>
      </c>
      <c r="M47" s="30">
        <v>0</v>
      </c>
      <c r="N47" s="30">
        <v>0</v>
      </c>
      <c r="O47" s="31">
        <f t="shared" si="3"/>
        <v>285828000</v>
      </c>
    </row>
    <row r="48" spans="2:15" ht="21" customHeight="1">
      <c r="B48" s="27" t="s">
        <v>79</v>
      </c>
      <c r="C48" s="26" t="s">
        <v>1</v>
      </c>
      <c r="E48" s="29" t="s">
        <v>122</v>
      </c>
      <c r="F48" s="30">
        <v>1815842000</v>
      </c>
      <c r="G48" s="30">
        <v>363165000</v>
      </c>
      <c r="H48" s="30">
        <v>1424297000</v>
      </c>
      <c r="I48" s="30">
        <v>0</v>
      </c>
      <c r="J48" s="30">
        <v>3511109000</v>
      </c>
      <c r="K48" s="30">
        <v>10989850000</v>
      </c>
      <c r="L48" s="30">
        <v>0</v>
      </c>
      <c r="M48" s="30">
        <v>0</v>
      </c>
      <c r="N48" s="30">
        <v>0</v>
      </c>
      <c r="O48" s="31">
        <f t="shared" si="3"/>
        <v>18104263000</v>
      </c>
    </row>
    <row r="49" spans="2:15" ht="21" customHeight="1">
      <c r="B49" s="27" t="s">
        <v>80</v>
      </c>
      <c r="C49" s="26" t="s">
        <v>1</v>
      </c>
      <c r="E49" s="29" t="s">
        <v>123</v>
      </c>
      <c r="F49" s="30">
        <v>10000000</v>
      </c>
      <c r="G49" s="30">
        <v>1394000</v>
      </c>
      <c r="H49" s="30">
        <v>7898000</v>
      </c>
      <c r="I49" s="30">
        <v>0</v>
      </c>
      <c r="J49" s="30">
        <v>433000</v>
      </c>
      <c r="K49" s="30">
        <v>14800000</v>
      </c>
      <c r="L49" s="30">
        <v>0</v>
      </c>
      <c r="M49" s="30">
        <v>0</v>
      </c>
      <c r="N49" s="30">
        <v>0</v>
      </c>
      <c r="O49" s="31">
        <f t="shared" si="3"/>
        <v>34525000</v>
      </c>
    </row>
    <row r="50" spans="2:15" ht="21" customHeight="1">
      <c r="B50" s="27" t="s">
        <v>81</v>
      </c>
      <c r="C50" s="26" t="s">
        <v>1</v>
      </c>
      <c r="E50" s="29" t="s">
        <v>124</v>
      </c>
      <c r="F50" s="30">
        <v>1935000</v>
      </c>
      <c r="G50" s="30">
        <v>267000</v>
      </c>
      <c r="H50" s="30">
        <v>3872000</v>
      </c>
      <c r="I50" s="30">
        <v>0</v>
      </c>
      <c r="J50" s="30">
        <v>20000</v>
      </c>
      <c r="K50" s="30">
        <v>10358000</v>
      </c>
      <c r="L50" s="30">
        <v>141522000</v>
      </c>
      <c r="M50" s="30">
        <v>0</v>
      </c>
      <c r="N50" s="30">
        <v>0</v>
      </c>
      <c r="O50" s="31">
        <f t="shared" si="3"/>
        <v>157974000</v>
      </c>
    </row>
    <row r="51" spans="2:15" ht="21" customHeight="1">
      <c r="B51" s="27" t="s">
        <v>82</v>
      </c>
      <c r="C51" s="26" t="s">
        <v>1</v>
      </c>
      <c r="E51" s="29" t="s">
        <v>125</v>
      </c>
      <c r="F51" s="30">
        <v>2078000</v>
      </c>
      <c r="G51" s="30">
        <v>309000</v>
      </c>
      <c r="H51" s="30">
        <v>3971000</v>
      </c>
      <c r="I51" s="30">
        <v>0</v>
      </c>
      <c r="J51" s="30">
        <v>20000</v>
      </c>
      <c r="K51" s="30">
        <v>12114000</v>
      </c>
      <c r="L51" s="30">
        <v>194815000</v>
      </c>
      <c r="M51" s="30">
        <v>0</v>
      </c>
      <c r="N51" s="30">
        <v>0</v>
      </c>
      <c r="O51" s="31">
        <f t="shared" si="3"/>
        <v>213307000</v>
      </c>
    </row>
    <row r="52" spans="2:15" ht="21" customHeight="1">
      <c r="B52" s="27" t="s">
        <v>83</v>
      </c>
      <c r="C52" s="26" t="s">
        <v>1</v>
      </c>
      <c r="E52" s="29" t="s">
        <v>126</v>
      </c>
      <c r="F52" s="30">
        <v>1774000</v>
      </c>
      <c r="G52" s="30">
        <v>236000</v>
      </c>
      <c r="H52" s="30">
        <v>3818000</v>
      </c>
      <c r="I52" s="30">
        <v>0</v>
      </c>
      <c r="J52" s="30">
        <v>20000</v>
      </c>
      <c r="K52" s="30">
        <v>4454000</v>
      </c>
      <c r="L52" s="30">
        <v>134894000</v>
      </c>
      <c r="M52" s="30">
        <v>0</v>
      </c>
      <c r="N52" s="30">
        <v>0</v>
      </c>
      <c r="O52" s="31">
        <f t="shared" si="3"/>
        <v>145196000</v>
      </c>
    </row>
    <row r="53" spans="2:15" ht="21" customHeight="1">
      <c r="B53" s="27" t="s">
        <v>84</v>
      </c>
      <c r="C53" s="26" t="s">
        <v>1</v>
      </c>
      <c r="E53" s="29" t="s">
        <v>127</v>
      </c>
      <c r="F53" s="30">
        <v>1495179000</v>
      </c>
      <c r="G53" s="30">
        <v>261450000</v>
      </c>
      <c r="H53" s="30">
        <v>279484000</v>
      </c>
      <c r="I53" s="30">
        <v>0</v>
      </c>
      <c r="J53" s="30">
        <v>36818000</v>
      </c>
      <c r="K53" s="30">
        <v>10667000000</v>
      </c>
      <c r="L53" s="30">
        <v>232849000</v>
      </c>
      <c r="M53" s="30">
        <v>0</v>
      </c>
      <c r="N53" s="30">
        <v>0</v>
      </c>
      <c r="O53" s="31">
        <f t="shared" si="3"/>
        <v>12972780000</v>
      </c>
    </row>
    <row r="54" spans="2:15" ht="21" customHeight="1">
      <c r="B54" s="27" t="s">
        <v>85</v>
      </c>
      <c r="C54" s="26" t="s">
        <v>1</v>
      </c>
      <c r="E54" s="29" t="s">
        <v>128</v>
      </c>
      <c r="F54" s="30">
        <v>1406000</v>
      </c>
      <c r="G54" s="30">
        <v>283000</v>
      </c>
      <c r="H54" s="30">
        <v>1499000</v>
      </c>
      <c r="I54" s="30">
        <v>0</v>
      </c>
      <c r="J54" s="30">
        <v>0</v>
      </c>
      <c r="K54" s="30">
        <v>1500000</v>
      </c>
      <c r="L54" s="30">
        <v>0</v>
      </c>
      <c r="M54" s="30">
        <v>0</v>
      </c>
      <c r="N54" s="30">
        <v>0</v>
      </c>
      <c r="O54" s="31">
        <f t="shared" si="3"/>
        <v>4688000</v>
      </c>
    </row>
    <row r="55" spans="2:15" ht="21" customHeight="1">
      <c r="B55" s="27" t="s">
        <v>86</v>
      </c>
      <c r="C55" s="26" t="s">
        <v>1</v>
      </c>
      <c r="E55" s="29" t="s">
        <v>129</v>
      </c>
      <c r="F55" s="30">
        <v>56640000</v>
      </c>
      <c r="G55" s="30">
        <v>9138000</v>
      </c>
      <c r="H55" s="30">
        <v>52947000</v>
      </c>
      <c r="I55" s="30">
        <v>0</v>
      </c>
      <c r="J55" s="30">
        <v>1600000</v>
      </c>
      <c r="K55" s="30">
        <v>14400000</v>
      </c>
      <c r="L55" s="30">
        <v>0</v>
      </c>
      <c r="M55" s="30">
        <v>0</v>
      </c>
      <c r="N55" s="30">
        <v>0</v>
      </c>
      <c r="O55" s="31">
        <f t="shared" si="3"/>
        <v>134725000</v>
      </c>
    </row>
    <row r="56" spans="2:15" ht="21" customHeight="1">
      <c r="B56" s="27" t="s">
        <v>87</v>
      </c>
      <c r="C56" s="26" t="s">
        <v>1</v>
      </c>
      <c r="E56" s="29" t="s">
        <v>130</v>
      </c>
      <c r="F56" s="30">
        <v>10913000</v>
      </c>
      <c r="G56" s="30">
        <v>1432000</v>
      </c>
      <c r="H56" s="30">
        <v>6875000</v>
      </c>
      <c r="I56" s="30">
        <v>0</v>
      </c>
      <c r="J56" s="30">
        <v>598000</v>
      </c>
      <c r="K56" s="30">
        <v>3085000</v>
      </c>
      <c r="L56" s="30">
        <v>0</v>
      </c>
      <c r="M56" s="30">
        <v>0</v>
      </c>
      <c r="N56" s="30">
        <v>0</v>
      </c>
      <c r="O56" s="31">
        <f t="shared" si="3"/>
        <v>22903000</v>
      </c>
    </row>
    <row r="57" spans="2:15" ht="21" customHeight="1">
      <c r="B57" s="27" t="s">
        <v>88</v>
      </c>
      <c r="C57" s="26" t="s">
        <v>1</v>
      </c>
      <c r="E57" s="29" t="s">
        <v>131</v>
      </c>
      <c r="F57" s="30">
        <v>3042000</v>
      </c>
      <c r="G57" s="30">
        <v>334000</v>
      </c>
      <c r="H57" s="30">
        <v>4284000</v>
      </c>
      <c r="I57" s="30">
        <v>0</v>
      </c>
      <c r="J57" s="30">
        <v>394000</v>
      </c>
      <c r="K57" s="30">
        <v>0</v>
      </c>
      <c r="L57" s="30">
        <v>0</v>
      </c>
      <c r="M57" s="30">
        <v>0</v>
      </c>
      <c r="N57" s="30">
        <v>0</v>
      </c>
      <c r="O57" s="31">
        <f t="shared" si="3"/>
        <v>8054000</v>
      </c>
    </row>
    <row r="58" spans="2:15" ht="21" customHeight="1">
      <c r="B58" s="27" t="s">
        <v>89</v>
      </c>
      <c r="C58" s="26" t="s">
        <v>1</v>
      </c>
      <c r="E58" s="29" t="s">
        <v>132</v>
      </c>
      <c r="F58" s="30">
        <v>10575000</v>
      </c>
      <c r="G58" s="30">
        <v>2015000</v>
      </c>
      <c r="H58" s="30">
        <v>18105000</v>
      </c>
      <c r="I58" s="30">
        <v>0</v>
      </c>
      <c r="J58" s="30">
        <v>520000</v>
      </c>
      <c r="K58" s="30">
        <v>12864000</v>
      </c>
      <c r="L58" s="30">
        <v>9087000</v>
      </c>
      <c r="M58" s="30">
        <v>0</v>
      </c>
      <c r="N58" s="30">
        <v>0</v>
      </c>
      <c r="O58" s="31">
        <f t="shared" si="3"/>
        <v>53166000</v>
      </c>
    </row>
    <row r="59" spans="2:15" s="28" customFormat="1" ht="21" customHeight="1" hidden="1">
      <c r="B59" s="27" t="s">
        <v>1</v>
      </c>
      <c r="E59" s="32" t="s">
        <v>133</v>
      </c>
      <c r="F59" s="33">
        <v>183127279000</v>
      </c>
      <c r="G59" s="33">
        <v>30792221000</v>
      </c>
      <c r="H59" s="33">
        <v>66068658000</v>
      </c>
      <c r="I59" s="33">
        <v>71700000000</v>
      </c>
      <c r="J59" s="33">
        <v>348720511000</v>
      </c>
      <c r="K59" s="33">
        <v>68794000000</v>
      </c>
      <c r="L59" s="33">
        <v>47750049000</v>
      </c>
      <c r="M59" s="33">
        <v>20230859000</v>
      </c>
      <c r="N59" s="33">
        <v>7318005000</v>
      </c>
      <c r="O59" s="34" t="s">
        <v>1</v>
      </c>
    </row>
    <row r="60" spans="1:15" s="28" customFormat="1" ht="12" customHeight="1">
      <c r="A60" s="35" t="s">
        <v>37</v>
      </c>
      <c r="E60" s="36" t="s">
        <v>1</v>
      </c>
      <c r="F60" s="37" t="s">
        <v>1</v>
      </c>
      <c r="G60" s="37" t="s">
        <v>1</v>
      </c>
      <c r="H60" s="37" t="s">
        <v>1</v>
      </c>
      <c r="I60" s="37" t="s">
        <v>1</v>
      </c>
      <c r="J60" s="37" t="s">
        <v>1</v>
      </c>
      <c r="K60" s="37" t="s">
        <v>1</v>
      </c>
      <c r="L60" s="37" t="s">
        <v>1</v>
      </c>
      <c r="M60" s="37" t="s">
        <v>1</v>
      </c>
      <c r="N60" s="37" t="s">
        <v>1</v>
      </c>
      <c r="O60" s="38" t="s">
        <v>1</v>
      </c>
    </row>
    <row r="61" spans="1:15" s="28" customFormat="1" ht="27" customHeight="1">
      <c r="A61" s="35" t="s">
        <v>1</v>
      </c>
      <c r="B61" s="39" t="s">
        <v>38</v>
      </c>
      <c r="E61" s="40" t="s">
        <v>39</v>
      </c>
      <c r="F61" s="41">
        <v>7608520000</v>
      </c>
      <c r="G61" s="41">
        <v>1366862000</v>
      </c>
      <c r="H61" s="41">
        <v>4433560000</v>
      </c>
      <c r="I61" s="41">
        <v>0</v>
      </c>
      <c r="J61" s="41">
        <v>10663633000</v>
      </c>
      <c r="K61" s="41">
        <v>26730624000</v>
      </c>
      <c r="L61" s="41">
        <v>2378045000</v>
      </c>
      <c r="M61" s="41">
        <v>7586205000</v>
      </c>
      <c r="N61" s="41">
        <v>0</v>
      </c>
      <c r="O61" s="42">
        <f>SUM(F61:N61)</f>
        <v>60767449000</v>
      </c>
    </row>
    <row r="62" spans="1:15" s="28" customFormat="1" ht="27" customHeight="1">
      <c r="A62" s="35" t="s">
        <v>1</v>
      </c>
      <c r="B62" s="39" t="s">
        <v>40</v>
      </c>
      <c r="E62" s="40" t="s">
        <v>134</v>
      </c>
      <c r="F62" s="41">
        <v>16126506000</v>
      </c>
      <c r="G62" s="41">
        <v>2444056000</v>
      </c>
      <c r="H62" s="41">
        <v>3227989000</v>
      </c>
      <c r="I62" s="41">
        <v>0</v>
      </c>
      <c r="J62" s="41">
        <v>745070000</v>
      </c>
      <c r="K62" s="41">
        <v>5217742000</v>
      </c>
      <c r="L62" s="41">
        <v>0</v>
      </c>
      <c r="M62" s="41">
        <v>0</v>
      </c>
      <c r="N62" s="41">
        <v>0</v>
      </c>
      <c r="O62" s="42">
        <f>SUM(F62:N62)</f>
        <v>27761363000</v>
      </c>
    </row>
    <row r="63" spans="1:15" s="28" customFormat="1" ht="27" customHeight="1">
      <c r="A63" s="35" t="s">
        <v>37</v>
      </c>
      <c r="B63" s="39" t="s">
        <v>1</v>
      </c>
      <c r="E63" s="40" t="s">
        <v>41</v>
      </c>
      <c r="F63" s="41">
        <f aca="true" t="shared" si="4" ref="F63:O63">F62+F61</f>
        <v>23735026000</v>
      </c>
      <c r="G63" s="41">
        <f t="shared" si="4"/>
        <v>3810918000</v>
      </c>
      <c r="H63" s="41">
        <f t="shared" si="4"/>
        <v>7661549000</v>
      </c>
      <c r="I63" s="41">
        <f t="shared" si="4"/>
        <v>0</v>
      </c>
      <c r="J63" s="41">
        <f t="shared" si="4"/>
        <v>11408703000</v>
      </c>
      <c r="K63" s="41">
        <f t="shared" si="4"/>
        <v>31948366000</v>
      </c>
      <c r="L63" s="41">
        <f t="shared" si="4"/>
        <v>2378045000</v>
      </c>
      <c r="M63" s="41">
        <f t="shared" si="4"/>
        <v>7586205000</v>
      </c>
      <c r="N63" s="41">
        <f t="shared" si="4"/>
        <v>0</v>
      </c>
      <c r="O63" s="41">
        <f t="shared" si="4"/>
        <v>88528812000</v>
      </c>
    </row>
    <row r="64" ht="12.75">
      <c r="O64" s="19" t="s">
        <v>1</v>
      </c>
    </row>
  </sheetData>
  <sheetProtection/>
  <mergeCells count="14">
    <mergeCell ref="O13:O14"/>
    <mergeCell ref="E13:E14"/>
    <mergeCell ref="F13:F14"/>
    <mergeCell ref="G13:G14"/>
    <mergeCell ref="L13:L14"/>
    <mergeCell ref="H13:H14"/>
    <mergeCell ref="I13:I14"/>
    <mergeCell ref="J13:J14"/>
    <mergeCell ref="E9:O9"/>
    <mergeCell ref="E10:O10"/>
    <mergeCell ref="E11:O11"/>
    <mergeCell ref="K13:K14"/>
    <mergeCell ref="M13:M14"/>
    <mergeCell ref="N13:N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rstPageNumber="1" useFirstPageNumber="1"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80" zoomScaleNormal="80" workbookViewId="0" topLeftCell="E9">
      <selection activeCell="H16" sqref="H16"/>
    </sheetView>
  </sheetViews>
  <sheetFormatPr defaultColWidth="9.00390625" defaultRowHeight="12.75"/>
  <cols>
    <col min="1" max="3" width="9.125" style="13" hidden="1" customWidth="1"/>
    <col min="4" max="4" width="14.75390625" style="13" hidden="1" customWidth="1"/>
    <col min="5" max="5" width="73.875" style="13" customWidth="1"/>
    <col min="6" max="6" width="20.625" style="13" customWidth="1"/>
    <col min="7" max="8" width="18.75390625" style="13" bestFit="1" customWidth="1"/>
    <col min="9" max="9" width="17.75390625" style="13" bestFit="1" customWidth="1"/>
    <col min="10" max="10" width="21.625" style="13" customWidth="1"/>
    <col min="11" max="11" width="20.00390625" style="13" customWidth="1"/>
    <col min="12" max="13" width="18.75390625" style="13" bestFit="1" customWidth="1"/>
    <col min="14" max="14" width="17.75390625" style="13" bestFit="1" customWidth="1"/>
    <col min="15" max="15" width="20.75390625" style="13" bestFit="1" customWidth="1"/>
    <col min="16" max="16384" width="9.125" style="13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136</v>
      </c>
      <c r="C2" s="3" t="s">
        <v>44</v>
      </c>
      <c r="D2" s="4" t="s">
        <v>7</v>
      </c>
      <c r="E2" s="18" t="str">
        <f aca="true" t="shared" si="0" ref="E2:N2">ButceYil</f>
        <v>2018</v>
      </c>
      <c r="F2" s="18" t="str">
        <f t="shared" si="0"/>
        <v>2018</v>
      </c>
      <c r="G2" s="18" t="str">
        <f t="shared" si="0"/>
        <v>2018</v>
      </c>
      <c r="H2" s="18" t="str">
        <f t="shared" si="0"/>
        <v>2018</v>
      </c>
      <c r="I2" s="18" t="str">
        <f t="shared" si="0"/>
        <v>2018</v>
      </c>
      <c r="J2" s="18" t="str">
        <f t="shared" si="0"/>
        <v>2018</v>
      </c>
      <c r="K2" s="18" t="str">
        <f t="shared" si="0"/>
        <v>2018</v>
      </c>
      <c r="L2" s="18" t="str">
        <f t="shared" si="0"/>
        <v>2018</v>
      </c>
      <c r="M2" s="18" t="str">
        <f t="shared" si="0"/>
        <v>2018</v>
      </c>
      <c r="N2" s="18" t="str">
        <f t="shared" si="0"/>
        <v>2018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8" t="s">
        <v>1</v>
      </c>
      <c r="F3" s="18" t="str">
        <f aca="true" t="shared" si="1" ref="F3:N3">ButceYil</f>
        <v>2018</v>
      </c>
      <c r="G3" s="18" t="str">
        <f t="shared" si="1"/>
        <v>2018</v>
      </c>
      <c r="H3" s="18" t="str">
        <f t="shared" si="1"/>
        <v>2018</v>
      </c>
      <c r="I3" s="18" t="str">
        <f t="shared" si="1"/>
        <v>2018</v>
      </c>
      <c r="J3" s="18" t="str">
        <f t="shared" si="1"/>
        <v>2018</v>
      </c>
      <c r="K3" s="18" t="str">
        <f t="shared" si="1"/>
        <v>2018</v>
      </c>
      <c r="L3" s="18" t="str">
        <f t="shared" si="1"/>
        <v>2018</v>
      </c>
      <c r="M3" s="18" t="str">
        <f t="shared" si="1"/>
        <v>2018</v>
      </c>
      <c r="N3" s="18" t="str">
        <f t="shared" si="1"/>
        <v>2018</v>
      </c>
      <c r="O3" s="8" t="s">
        <v>1</v>
      </c>
    </row>
    <row r="4" spans="1:15" ht="12.75" hidden="1">
      <c r="A4" s="7" t="s">
        <v>9</v>
      </c>
      <c r="B4" s="2" t="s">
        <v>43</v>
      </c>
      <c r="C4" s="3" t="s">
        <v>46</v>
      </c>
      <c r="D4" s="4" t="s">
        <v>10</v>
      </c>
      <c r="E4" s="18" t="s">
        <v>1</v>
      </c>
      <c r="F4" s="18" t="str">
        <f aca="true" t="shared" si="2" ref="F4:N4">Asama</f>
        <v>13</v>
      </c>
      <c r="G4" s="18" t="str">
        <f t="shared" si="2"/>
        <v>13</v>
      </c>
      <c r="H4" s="18" t="str">
        <f t="shared" si="2"/>
        <v>13</v>
      </c>
      <c r="I4" s="18" t="str">
        <f t="shared" si="2"/>
        <v>13</v>
      </c>
      <c r="J4" s="18" t="str">
        <f t="shared" si="2"/>
        <v>13</v>
      </c>
      <c r="K4" s="18" t="str">
        <f t="shared" si="2"/>
        <v>13</v>
      </c>
      <c r="L4" s="18" t="str">
        <f t="shared" si="2"/>
        <v>13</v>
      </c>
      <c r="M4" s="18" t="str">
        <f t="shared" si="2"/>
        <v>13</v>
      </c>
      <c r="N4" s="18" t="str">
        <f t="shared" si="2"/>
        <v>13</v>
      </c>
      <c r="O4" s="8" t="s">
        <v>1</v>
      </c>
    </row>
    <row r="5" spans="1:15" ht="12.75" hidden="1">
      <c r="A5" s="7" t="s">
        <v>11</v>
      </c>
      <c r="B5" s="9" t="s">
        <v>137</v>
      </c>
      <c r="C5" s="9" t="s">
        <v>1</v>
      </c>
      <c r="D5" s="4" t="s">
        <v>12</v>
      </c>
      <c r="E5" s="5" t="s">
        <v>1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1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.75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2" t="s">
        <v>1</v>
      </c>
      <c r="E9" s="45" t="s">
        <v>135</v>
      </c>
      <c r="F9" s="45" t="s">
        <v>1</v>
      </c>
      <c r="G9" s="45" t="s">
        <v>1</v>
      </c>
      <c r="H9" s="45" t="s">
        <v>1</v>
      </c>
      <c r="I9" s="45" t="s">
        <v>1</v>
      </c>
      <c r="J9" s="45" t="s">
        <v>1</v>
      </c>
      <c r="K9" s="45" t="s">
        <v>1</v>
      </c>
      <c r="L9" s="45" t="s">
        <v>1</v>
      </c>
      <c r="M9" s="45" t="s">
        <v>1</v>
      </c>
      <c r="N9" s="45" t="s">
        <v>1</v>
      </c>
      <c r="O9" s="45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5" t="s">
        <v>140</v>
      </c>
      <c r="F10" s="45" t="s">
        <v>1</v>
      </c>
      <c r="G10" s="45" t="s">
        <v>1</v>
      </c>
      <c r="H10" s="45" t="s">
        <v>1</v>
      </c>
      <c r="I10" s="45" t="s">
        <v>1</v>
      </c>
      <c r="J10" s="45" t="s">
        <v>1</v>
      </c>
      <c r="K10" s="45" t="s">
        <v>1</v>
      </c>
      <c r="L10" s="45" t="s">
        <v>1</v>
      </c>
      <c r="M10" s="45" t="s">
        <v>1</v>
      </c>
      <c r="N10" s="45" t="s">
        <v>1</v>
      </c>
      <c r="O10" s="45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2" t="s">
        <v>1</v>
      </c>
      <c r="E11" s="46" t="s">
        <v>24</v>
      </c>
      <c r="F11" s="46" t="s">
        <v>1</v>
      </c>
      <c r="G11" s="46" t="s">
        <v>1</v>
      </c>
      <c r="H11" s="46" t="s">
        <v>1</v>
      </c>
      <c r="I11" s="46" t="s">
        <v>1</v>
      </c>
      <c r="J11" s="46" t="s">
        <v>1</v>
      </c>
      <c r="K11" s="46" t="s">
        <v>1</v>
      </c>
      <c r="L11" s="46" t="s">
        <v>1</v>
      </c>
      <c r="M11" s="46" t="s">
        <v>1</v>
      </c>
      <c r="N11" s="46" t="s">
        <v>1</v>
      </c>
      <c r="O11" s="46" t="s">
        <v>1</v>
      </c>
    </row>
    <row r="12" spans="1:15" ht="12.75" customHeight="1" thickBot="1">
      <c r="A12" s="9" t="s">
        <v>1</v>
      </c>
      <c r="B12" s="9" t="s">
        <v>1</v>
      </c>
      <c r="C12" s="9" t="s">
        <v>1</v>
      </c>
      <c r="D12" s="12" t="s">
        <v>1</v>
      </c>
      <c r="E12" s="14" t="s">
        <v>1</v>
      </c>
      <c r="F12" s="14" t="s">
        <v>1</v>
      </c>
      <c r="G12" s="14" t="s">
        <v>1</v>
      </c>
      <c r="H12" s="14" t="s">
        <v>1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25" t="str">
        <f>IF(ButceYil&gt;2008,"TL","YTL")</f>
        <v>TL</v>
      </c>
    </row>
    <row r="13" spans="1:15" s="22" customFormat="1" ht="24.75" customHeight="1">
      <c r="A13" s="20" t="s">
        <v>1</v>
      </c>
      <c r="B13" s="20" t="s">
        <v>1</v>
      </c>
      <c r="C13" s="20" t="s">
        <v>1</v>
      </c>
      <c r="D13" s="21" t="s">
        <v>1</v>
      </c>
      <c r="E13" s="47" t="s">
        <v>25</v>
      </c>
      <c r="F13" s="43" t="s">
        <v>26</v>
      </c>
      <c r="G13" s="43" t="s">
        <v>27</v>
      </c>
      <c r="H13" s="43" t="s">
        <v>28</v>
      </c>
      <c r="I13" s="43" t="s">
        <v>29</v>
      </c>
      <c r="J13" s="43" t="s">
        <v>30</v>
      </c>
      <c r="K13" s="43" t="s">
        <v>31</v>
      </c>
      <c r="L13" s="43" t="s">
        <v>32</v>
      </c>
      <c r="M13" s="43" t="s">
        <v>33</v>
      </c>
      <c r="N13" s="43" t="s">
        <v>34</v>
      </c>
      <c r="O13" s="43" t="s">
        <v>35</v>
      </c>
    </row>
    <row r="14" spans="4:15" s="22" customFormat="1" ht="24.75" customHeight="1" thickBot="1">
      <c r="D14" s="23" t="s">
        <v>1</v>
      </c>
      <c r="E14" s="48" t="s">
        <v>1</v>
      </c>
      <c r="F14" s="44" t="s">
        <v>1</v>
      </c>
      <c r="G14" s="44" t="s">
        <v>1</v>
      </c>
      <c r="H14" s="44" t="s">
        <v>1</v>
      </c>
      <c r="I14" s="44" t="s">
        <v>1</v>
      </c>
      <c r="J14" s="44" t="s">
        <v>1</v>
      </c>
      <c r="K14" s="44" t="s">
        <v>1</v>
      </c>
      <c r="L14" s="44" t="s">
        <v>1</v>
      </c>
      <c r="M14" s="44" t="s">
        <v>1</v>
      </c>
      <c r="N14" s="44" t="s">
        <v>1</v>
      </c>
      <c r="O14" s="44" t="s">
        <v>1</v>
      </c>
    </row>
    <row r="15" spans="1:15" ht="21" customHeight="1" hidden="1">
      <c r="A15" s="23" t="s">
        <v>2</v>
      </c>
      <c r="B15" s="23" t="s">
        <v>36</v>
      </c>
      <c r="C15" s="23" t="s">
        <v>5</v>
      </c>
      <c r="E15" s="15" t="s">
        <v>1</v>
      </c>
      <c r="F15" s="16" t="s">
        <v>1</v>
      </c>
      <c r="G15" s="16" t="s">
        <v>1</v>
      </c>
      <c r="H15" s="16" t="s">
        <v>1</v>
      </c>
      <c r="I15" s="16" t="s">
        <v>1</v>
      </c>
      <c r="J15" s="16" t="s">
        <v>1</v>
      </c>
      <c r="K15" s="16" t="s">
        <v>1</v>
      </c>
      <c r="L15" s="16" t="s">
        <v>1</v>
      </c>
      <c r="M15" s="16" t="s">
        <v>1</v>
      </c>
      <c r="N15" s="16" t="s">
        <v>1</v>
      </c>
      <c r="O15" s="17" t="s">
        <v>1</v>
      </c>
    </row>
    <row r="16" spans="1:15" s="28" customFormat="1" ht="21" customHeight="1">
      <c r="A16" s="26" t="s">
        <v>1</v>
      </c>
      <c r="B16" s="27" t="s">
        <v>47</v>
      </c>
      <c r="C16" s="26" t="s">
        <v>1</v>
      </c>
      <c r="E16" s="29" t="s">
        <v>90</v>
      </c>
      <c r="F16" s="30">
        <v>362777000</v>
      </c>
      <c r="G16" s="30">
        <v>2896000</v>
      </c>
      <c r="H16" s="30">
        <v>211363000</v>
      </c>
      <c r="I16" s="30">
        <v>0</v>
      </c>
      <c r="J16" s="30">
        <v>654000</v>
      </c>
      <c r="K16" s="30">
        <v>2631000</v>
      </c>
      <c r="L16" s="30">
        <v>0</v>
      </c>
      <c r="M16" s="30">
        <v>0</v>
      </c>
      <c r="N16" s="30">
        <v>0</v>
      </c>
      <c r="O16" s="31">
        <f aca="true" t="shared" si="3" ref="O16:O58">N16+M16+L16+K16+J16+I16+H16+G16+F16</f>
        <v>580321000</v>
      </c>
    </row>
    <row r="17" spans="2:15" ht="21" customHeight="1">
      <c r="B17" s="27" t="s">
        <v>48</v>
      </c>
      <c r="C17" s="26" t="s">
        <v>1</v>
      </c>
      <c r="E17" s="29" t="s">
        <v>91</v>
      </c>
      <c r="F17" s="30">
        <v>6180000</v>
      </c>
      <c r="G17" s="30">
        <v>1071000</v>
      </c>
      <c r="H17" s="30">
        <v>4991000</v>
      </c>
      <c r="I17" s="30">
        <v>0</v>
      </c>
      <c r="J17" s="30">
        <v>723000</v>
      </c>
      <c r="K17" s="30">
        <v>526000</v>
      </c>
      <c r="L17" s="30">
        <v>0</v>
      </c>
      <c r="M17" s="30">
        <v>0</v>
      </c>
      <c r="N17" s="30">
        <v>0</v>
      </c>
      <c r="O17" s="31">
        <f t="shared" si="3"/>
        <v>13491000</v>
      </c>
    </row>
    <row r="18" spans="2:15" ht="21" customHeight="1">
      <c r="B18" s="27" t="s">
        <v>49</v>
      </c>
      <c r="C18" s="26" t="s">
        <v>1</v>
      </c>
      <c r="E18" s="29" t="s">
        <v>92</v>
      </c>
      <c r="F18" s="30">
        <v>2932000</v>
      </c>
      <c r="G18" s="30">
        <v>456000</v>
      </c>
      <c r="H18" s="30">
        <v>1984000</v>
      </c>
      <c r="I18" s="30">
        <v>0</v>
      </c>
      <c r="J18" s="30">
        <v>338000</v>
      </c>
      <c r="K18" s="30">
        <v>0</v>
      </c>
      <c r="L18" s="30">
        <v>0</v>
      </c>
      <c r="M18" s="30">
        <v>0</v>
      </c>
      <c r="N18" s="30">
        <v>0</v>
      </c>
      <c r="O18" s="31">
        <f t="shared" si="3"/>
        <v>5710000</v>
      </c>
    </row>
    <row r="19" spans="2:15" ht="21" customHeight="1">
      <c r="B19" s="27" t="s">
        <v>50</v>
      </c>
      <c r="C19" s="26" t="s">
        <v>1</v>
      </c>
      <c r="E19" s="29" t="s">
        <v>93</v>
      </c>
      <c r="F19" s="30">
        <v>2524000</v>
      </c>
      <c r="G19" s="30">
        <v>415000</v>
      </c>
      <c r="H19" s="30">
        <v>2063000</v>
      </c>
      <c r="I19" s="30">
        <v>0</v>
      </c>
      <c r="J19" s="30">
        <v>477000</v>
      </c>
      <c r="K19" s="30">
        <v>0</v>
      </c>
      <c r="L19" s="30">
        <v>0</v>
      </c>
      <c r="M19" s="30">
        <v>0</v>
      </c>
      <c r="N19" s="30">
        <v>0</v>
      </c>
      <c r="O19" s="31">
        <f t="shared" si="3"/>
        <v>5479000</v>
      </c>
    </row>
    <row r="20" spans="2:15" ht="21" customHeight="1">
      <c r="B20" s="27" t="s">
        <v>51</v>
      </c>
      <c r="C20" s="26" t="s">
        <v>1</v>
      </c>
      <c r="E20" s="29" t="s">
        <v>94</v>
      </c>
      <c r="F20" s="30">
        <v>3857000</v>
      </c>
      <c r="G20" s="30">
        <v>610000</v>
      </c>
      <c r="H20" s="30">
        <v>9381000</v>
      </c>
      <c r="I20" s="30">
        <v>0</v>
      </c>
      <c r="J20" s="30">
        <v>2495000</v>
      </c>
      <c r="K20" s="30">
        <v>1974000</v>
      </c>
      <c r="L20" s="30">
        <v>0</v>
      </c>
      <c r="M20" s="30">
        <v>0</v>
      </c>
      <c r="N20" s="30">
        <v>0</v>
      </c>
      <c r="O20" s="31">
        <f t="shared" si="3"/>
        <v>18317000</v>
      </c>
    </row>
    <row r="21" spans="2:15" ht="21" customHeight="1">
      <c r="B21" s="27" t="s">
        <v>52</v>
      </c>
      <c r="C21" s="26" t="s">
        <v>1</v>
      </c>
      <c r="E21" s="29" t="s">
        <v>95</v>
      </c>
      <c r="F21" s="30">
        <v>4350000</v>
      </c>
      <c r="G21" s="30">
        <v>634000</v>
      </c>
      <c r="H21" s="30">
        <v>5434000</v>
      </c>
      <c r="I21" s="30">
        <v>0</v>
      </c>
      <c r="J21" s="30">
        <v>2134000</v>
      </c>
      <c r="K21" s="30">
        <v>1478000</v>
      </c>
      <c r="L21" s="30">
        <v>0</v>
      </c>
      <c r="M21" s="30">
        <v>0</v>
      </c>
      <c r="N21" s="30">
        <v>0</v>
      </c>
      <c r="O21" s="31">
        <f t="shared" si="3"/>
        <v>14030000</v>
      </c>
    </row>
    <row r="22" spans="2:15" ht="21" customHeight="1">
      <c r="B22" s="27" t="s">
        <v>53</v>
      </c>
      <c r="C22" s="26" t="s">
        <v>1</v>
      </c>
      <c r="E22" s="29" t="s">
        <v>96</v>
      </c>
      <c r="F22" s="30">
        <v>11110000</v>
      </c>
      <c r="G22" s="30">
        <v>1660000</v>
      </c>
      <c r="H22" s="30">
        <v>4399000</v>
      </c>
      <c r="I22" s="30">
        <v>0</v>
      </c>
      <c r="J22" s="30">
        <v>1832000</v>
      </c>
      <c r="K22" s="30">
        <v>2327000</v>
      </c>
      <c r="L22" s="30">
        <v>0</v>
      </c>
      <c r="M22" s="30">
        <v>0</v>
      </c>
      <c r="N22" s="30">
        <v>0</v>
      </c>
      <c r="O22" s="31">
        <f t="shared" si="3"/>
        <v>21328000</v>
      </c>
    </row>
    <row r="23" spans="2:15" ht="21" customHeight="1">
      <c r="B23" s="27" t="s">
        <v>54</v>
      </c>
      <c r="C23" s="26" t="s">
        <v>1</v>
      </c>
      <c r="E23" s="29" t="s">
        <v>97</v>
      </c>
      <c r="F23" s="30">
        <v>525538000</v>
      </c>
      <c r="G23" s="30">
        <v>102379000</v>
      </c>
      <c r="H23" s="30">
        <v>358469000</v>
      </c>
      <c r="I23" s="30">
        <v>0</v>
      </c>
      <c r="J23" s="30">
        <v>414756000</v>
      </c>
      <c r="K23" s="30">
        <v>548420000</v>
      </c>
      <c r="L23" s="30">
        <v>1614998000</v>
      </c>
      <c r="M23" s="30">
        <v>0</v>
      </c>
      <c r="N23" s="30">
        <v>0</v>
      </c>
      <c r="O23" s="31">
        <f t="shared" si="3"/>
        <v>3564560000</v>
      </c>
    </row>
    <row r="24" spans="2:15" ht="21" customHeight="1">
      <c r="B24" s="27" t="s">
        <v>55</v>
      </c>
      <c r="C24" s="26" t="s">
        <v>1</v>
      </c>
      <c r="E24" s="29" t="s">
        <v>98</v>
      </c>
      <c r="F24" s="30">
        <v>2541000</v>
      </c>
      <c r="G24" s="30">
        <v>284000</v>
      </c>
      <c r="H24" s="30">
        <v>5215000</v>
      </c>
      <c r="I24" s="30">
        <v>0</v>
      </c>
      <c r="J24" s="30">
        <v>7195000</v>
      </c>
      <c r="K24" s="30">
        <v>2697000</v>
      </c>
      <c r="L24" s="30">
        <v>0</v>
      </c>
      <c r="M24" s="30">
        <v>0</v>
      </c>
      <c r="N24" s="30">
        <v>0</v>
      </c>
      <c r="O24" s="31">
        <f t="shared" si="3"/>
        <v>17932000</v>
      </c>
    </row>
    <row r="25" spans="2:15" ht="21" customHeight="1">
      <c r="B25" s="27" t="s">
        <v>56</v>
      </c>
      <c r="C25" s="26" t="s">
        <v>1</v>
      </c>
      <c r="E25" s="29" t="s">
        <v>99</v>
      </c>
      <c r="F25" s="30">
        <v>4060000</v>
      </c>
      <c r="G25" s="30">
        <v>575000</v>
      </c>
      <c r="H25" s="30">
        <v>14097000</v>
      </c>
      <c r="I25" s="30">
        <v>0</v>
      </c>
      <c r="J25" s="30">
        <v>692000</v>
      </c>
      <c r="K25" s="30">
        <v>5130000</v>
      </c>
      <c r="L25" s="30">
        <v>0</v>
      </c>
      <c r="M25" s="30">
        <v>0</v>
      </c>
      <c r="N25" s="30">
        <v>0</v>
      </c>
      <c r="O25" s="31">
        <f t="shared" si="3"/>
        <v>24554000</v>
      </c>
    </row>
    <row r="26" spans="2:15" ht="21" customHeight="1">
      <c r="B26" s="27" t="s">
        <v>57</v>
      </c>
      <c r="C26" s="26" t="s">
        <v>1</v>
      </c>
      <c r="E26" s="29" t="s">
        <v>100</v>
      </c>
      <c r="F26" s="30">
        <v>530831000</v>
      </c>
      <c r="G26" s="30">
        <v>92535000</v>
      </c>
      <c r="H26" s="30">
        <v>1002744000</v>
      </c>
      <c r="I26" s="30">
        <v>0</v>
      </c>
      <c r="J26" s="30">
        <v>4357825000</v>
      </c>
      <c r="K26" s="30">
        <v>1594230000</v>
      </c>
      <c r="L26" s="30">
        <v>0</v>
      </c>
      <c r="M26" s="30">
        <v>8367000000</v>
      </c>
      <c r="N26" s="30">
        <v>0</v>
      </c>
      <c r="O26" s="31">
        <f t="shared" si="3"/>
        <v>15945165000</v>
      </c>
    </row>
    <row r="27" spans="2:15" ht="21" customHeight="1">
      <c r="B27" s="27" t="s">
        <v>58</v>
      </c>
      <c r="C27" s="26" t="s">
        <v>1</v>
      </c>
      <c r="E27" s="29" t="s">
        <v>101</v>
      </c>
      <c r="F27" s="30">
        <v>59819000</v>
      </c>
      <c r="G27" s="30">
        <v>9984000</v>
      </c>
      <c r="H27" s="30">
        <v>38475000</v>
      </c>
      <c r="I27" s="30">
        <v>0</v>
      </c>
      <c r="J27" s="30">
        <v>695859000</v>
      </c>
      <c r="K27" s="30">
        <v>611637000</v>
      </c>
      <c r="L27" s="30">
        <v>256000</v>
      </c>
      <c r="M27" s="30">
        <v>0</v>
      </c>
      <c r="N27" s="30">
        <v>0</v>
      </c>
      <c r="O27" s="31">
        <f t="shared" si="3"/>
        <v>1416030000</v>
      </c>
    </row>
    <row r="28" spans="2:15" ht="21" customHeight="1">
      <c r="B28" s="27" t="s">
        <v>59</v>
      </c>
      <c r="C28" s="26" t="s">
        <v>1</v>
      </c>
      <c r="E28" s="29" t="s">
        <v>102</v>
      </c>
      <c r="F28" s="30">
        <v>149324000</v>
      </c>
      <c r="G28" s="30">
        <v>23599000</v>
      </c>
      <c r="H28" s="30">
        <v>70201000</v>
      </c>
      <c r="I28" s="30">
        <v>0</v>
      </c>
      <c r="J28" s="30">
        <v>9027000</v>
      </c>
      <c r="K28" s="30">
        <v>11839000</v>
      </c>
      <c r="L28" s="30">
        <v>0</v>
      </c>
      <c r="M28" s="30">
        <v>0</v>
      </c>
      <c r="N28" s="30">
        <v>0</v>
      </c>
      <c r="O28" s="31">
        <f t="shared" si="3"/>
        <v>263990000</v>
      </c>
    </row>
    <row r="29" spans="2:15" ht="21" customHeight="1">
      <c r="B29" s="27" t="s">
        <v>60</v>
      </c>
      <c r="C29" s="26" t="s">
        <v>1</v>
      </c>
      <c r="E29" s="29" t="s">
        <v>103</v>
      </c>
      <c r="F29" s="30">
        <v>228889000</v>
      </c>
      <c r="G29" s="30">
        <v>31194000</v>
      </c>
      <c r="H29" s="30">
        <v>44684000</v>
      </c>
      <c r="I29" s="30">
        <v>0</v>
      </c>
      <c r="J29" s="30">
        <v>10758000</v>
      </c>
      <c r="K29" s="30">
        <v>10524000</v>
      </c>
      <c r="L29" s="30">
        <v>0</v>
      </c>
      <c r="M29" s="30">
        <v>0</v>
      </c>
      <c r="N29" s="30">
        <v>0</v>
      </c>
      <c r="O29" s="31">
        <f t="shared" si="3"/>
        <v>326049000</v>
      </c>
    </row>
    <row r="30" spans="2:15" ht="21" customHeight="1">
      <c r="B30" s="27" t="s">
        <v>61</v>
      </c>
      <c r="C30" s="26" t="s">
        <v>1</v>
      </c>
      <c r="E30" s="29" t="s">
        <v>104</v>
      </c>
      <c r="F30" s="30">
        <v>1624350000</v>
      </c>
      <c r="G30" s="30">
        <v>352417000</v>
      </c>
      <c r="H30" s="30">
        <v>206205000</v>
      </c>
      <c r="I30" s="30">
        <v>0</v>
      </c>
      <c r="J30" s="30">
        <v>74823000</v>
      </c>
      <c r="K30" s="30">
        <v>1068810000</v>
      </c>
      <c r="L30" s="30">
        <v>38600000</v>
      </c>
      <c r="M30" s="30">
        <v>148155000</v>
      </c>
      <c r="N30" s="30">
        <v>0</v>
      </c>
      <c r="O30" s="31">
        <f t="shared" si="3"/>
        <v>3513360000</v>
      </c>
    </row>
    <row r="31" spans="2:15" ht="21" customHeight="1">
      <c r="B31" s="27" t="s">
        <v>62</v>
      </c>
      <c r="C31" s="26" t="s">
        <v>1</v>
      </c>
      <c r="E31" s="29" t="s">
        <v>105</v>
      </c>
      <c r="F31" s="30">
        <v>121841000</v>
      </c>
      <c r="G31" s="30">
        <v>20227000</v>
      </c>
      <c r="H31" s="30">
        <v>117236000</v>
      </c>
      <c r="I31" s="30">
        <v>0</v>
      </c>
      <c r="J31" s="30">
        <v>54508000</v>
      </c>
      <c r="K31" s="30">
        <v>277685000</v>
      </c>
      <c r="L31" s="30">
        <v>0</v>
      </c>
      <c r="M31" s="30">
        <v>0</v>
      </c>
      <c r="N31" s="30">
        <v>0</v>
      </c>
      <c r="O31" s="31">
        <f t="shared" si="3"/>
        <v>591497000</v>
      </c>
    </row>
    <row r="32" spans="2:15" ht="21" customHeight="1">
      <c r="B32" s="27" t="s">
        <v>63</v>
      </c>
      <c r="C32" s="26" t="s">
        <v>1</v>
      </c>
      <c r="E32" s="29" t="s">
        <v>106</v>
      </c>
      <c r="F32" s="30">
        <v>33017000</v>
      </c>
      <c r="G32" s="30">
        <v>5738000</v>
      </c>
      <c r="H32" s="30">
        <v>13397000</v>
      </c>
      <c r="I32" s="30">
        <v>0</v>
      </c>
      <c r="J32" s="30">
        <v>1308000</v>
      </c>
      <c r="K32" s="30">
        <v>122338000</v>
      </c>
      <c r="L32" s="30">
        <v>0</v>
      </c>
      <c r="M32" s="30">
        <v>0</v>
      </c>
      <c r="N32" s="30">
        <v>0</v>
      </c>
      <c r="O32" s="31">
        <f t="shared" si="3"/>
        <v>175798000</v>
      </c>
    </row>
    <row r="33" spans="2:15" ht="21" customHeight="1">
      <c r="B33" s="27" t="s">
        <v>64</v>
      </c>
      <c r="C33" s="26" t="s">
        <v>1</v>
      </c>
      <c r="E33" s="29" t="s">
        <v>107</v>
      </c>
      <c r="F33" s="30">
        <v>10813000</v>
      </c>
      <c r="G33" s="30">
        <v>1094000</v>
      </c>
      <c r="H33" s="30">
        <v>4997000</v>
      </c>
      <c r="I33" s="30">
        <v>0</v>
      </c>
      <c r="J33" s="30">
        <v>981000</v>
      </c>
      <c r="K33" s="30">
        <v>1155000</v>
      </c>
      <c r="L33" s="30">
        <v>0</v>
      </c>
      <c r="M33" s="30">
        <v>0</v>
      </c>
      <c r="N33" s="30">
        <v>0</v>
      </c>
      <c r="O33" s="31">
        <f t="shared" si="3"/>
        <v>19040000</v>
      </c>
    </row>
    <row r="34" spans="2:15" ht="21" customHeight="1">
      <c r="B34" s="27" t="s">
        <v>65</v>
      </c>
      <c r="C34" s="26" t="s">
        <v>1</v>
      </c>
      <c r="E34" s="29" t="s">
        <v>108</v>
      </c>
      <c r="F34" s="30">
        <v>246609000</v>
      </c>
      <c r="G34" s="30">
        <v>51827000</v>
      </c>
      <c r="H34" s="30">
        <v>59766000</v>
      </c>
      <c r="I34" s="30">
        <v>0</v>
      </c>
      <c r="J34" s="30">
        <v>7248000</v>
      </c>
      <c r="K34" s="30">
        <v>30042000</v>
      </c>
      <c r="L34" s="30">
        <v>0</v>
      </c>
      <c r="M34" s="30">
        <v>0</v>
      </c>
      <c r="N34" s="30">
        <v>0</v>
      </c>
      <c r="O34" s="31">
        <f t="shared" si="3"/>
        <v>395492000</v>
      </c>
    </row>
    <row r="35" spans="2:15" ht="21" customHeight="1">
      <c r="B35" s="27" t="s">
        <v>66</v>
      </c>
      <c r="C35" s="26" t="s">
        <v>1</v>
      </c>
      <c r="E35" s="29" t="s">
        <v>109</v>
      </c>
      <c r="F35" s="30">
        <v>35527000</v>
      </c>
      <c r="G35" s="30">
        <v>4583000</v>
      </c>
      <c r="H35" s="30">
        <v>26352000</v>
      </c>
      <c r="I35" s="30">
        <v>0</v>
      </c>
      <c r="J35" s="30">
        <v>14442000</v>
      </c>
      <c r="K35" s="30">
        <v>6043000</v>
      </c>
      <c r="L35" s="30">
        <v>0</v>
      </c>
      <c r="M35" s="30">
        <v>0</v>
      </c>
      <c r="N35" s="30">
        <v>0</v>
      </c>
      <c r="O35" s="31">
        <f t="shared" si="3"/>
        <v>86947000</v>
      </c>
    </row>
    <row r="36" spans="2:15" ht="21" customHeight="1">
      <c r="B36" s="27" t="s">
        <v>67</v>
      </c>
      <c r="C36" s="26" t="s">
        <v>1</v>
      </c>
      <c r="E36" s="29" t="s">
        <v>110</v>
      </c>
      <c r="F36" s="30">
        <v>3181000</v>
      </c>
      <c r="G36" s="30">
        <v>411000</v>
      </c>
      <c r="H36" s="30">
        <v>1957000</v>
      </c>
      <c r="I36" s="30">
        <v>0</v>
      </c>
      <c r="J36" s="30">
        <v>163000</v>
      </c>
      <c r="K36" s="30">
        <v>4183000</v>
      </c>
      <c r="L36" s="30">
        <v>7852000</v>
      </c>
      <c r="M36" s="30">
        <v>0</v>
      </c>
      <c r="N36" s="30">
        <v>0</v>
      </c>
      <c r="O36" s="31">
        <f t="shared" si="3"/>
        <v>17747000</v>
      </c>
    </row>
    <row r="37" spans="2:15" ht="21" customHeight="1">
      <c r="B37" s="27" t="s">
        <v>68</v>
      </c>
      <c r="C37" s="26" t="s">
        <v>1</v>
      </c>
      <c r="E37" s="29" t="s">
        <v>111</v>
      </c>
      <c r="F37" s="30">
        <v>63378000</v>
      </c>
      <c r="G37" s="30">
        <v>8481000</v>
      </c>
      <c r="H37" s="30">
        <v>32699000</v>
      </c>
      <c r="I37" s="30">
        <v>0</v>
      </c>
      <c r="J37" s="30">
        <v>33517000</v>
      </c>
      <c r="K37" s="30">
        <v>63142000</v>
      </c>
      <c r="L37" s="30">
        <v>1707000</v>
      </c>
      <c r="M37" s="30">
        <v>0</v>
      </c>
      <c r="N37" s="30">
        <v>0</v>
      </c>
      <c r="O37" s="31">
        <f t="shared" si="3"/>
        <v>202924000</v>
      </c>
    </row>
    <row r="38" spans="2:15" ht="21" customHeight="1">
      <c r="B38" s="27" t="s">
        <v>69</v>
      </c>
      <c r="C38" s="26" t="s">
        <v>1</v>
      </c>
      <c r="E38" s="29" t="s">
        <v>112</v>
      </c>
      <c r="F38" s="30">
        <v>42943000</v>
      </c>
      <c r="G38" s="30">
        <v>5332000</v>
      </c>
      <c r="H38" s="30">
        <v>17593000</v>
      </c>
      <c r="I38" s="30">
        <v>0</v>
      </c>
      <c r="J38" s="30">
        <v>1930000</v>
      </c>
      <c r="K38" s="30">
        <v>3815000</v>
      </c>
      <c r="L38" s="30">
        <v>0</v>
      </c>
      <c r="M38" s="30">
        <v>0</v>
      </c>
      <c r="N38" s="30">
        <v>0</v>
      </c>
      <c r="O38" s="31">
        <f t="shared" si="3"/>
        <v>71613000</v>
      </c>
    </row>
    <row r="39" spans="2:15" ht="21" customHeight="1">
      <c r="B39" s="27" t="s">
        <v>70</v>
      </c>
      <c r="C39" s="26" t="s">
        <v>1</v>
      </c>
      <c r="E39" s="29" t="s">
        <v>113</v>
      </c>
      <c r="F39" s="30">
        <v>131598000</v>
      </c>
      <c r="G39" s="30">
        <v>13101000</v>
      </c>
      <c r="H39" s="30">
        <v>53819000</v>
      </c>
      <c r="I39" s="30">
        <v>0</v>
      </c>
      <c r="J39" s="30">
        <v>1618250000</v>
      </c>
      <c r="K39" s="30">
        <v>22221000</v>
      </c>
      <c r="L39" s="30">
        <v>24614000</v>
      </c>
      <c r="M39" s="30">
        <v>253568000</v>
      </c>
      <c r="N39" s="30">
        <v>0</v>
      </c>
      <c r="O39" s="31">
        <f t="shared" si="3"/>
        <v>2117171000</v>
      </c>
    </row>
    <row r="40" spans="2:15" ht="21" customHeight="1">
      <c r="B40" s="27" t="s">
        <v>71</v>
      </c>
      <c r="C40" s="26" t="s">
        <v>1</v>
      </c>
      <c r="E40" s="29" t="s">
        <v>114</v>
      </c>
      <c r="F40" s="30">
        <v>37059000</v>
      </c>
      <c r="G40" s="30">
        <v>4759000</v>
      </c>
      <c r="H40" s="30">
        <v>17263000</v>
      </c>
      <c r="I40" s="30">
        <v>0</v>
      </c>
      <c r="J40" s="30">
        <v>247416000</v>
      </c>
      <c r="K40" s="30">
        <v>3220000</v>
      </c>
      <c r="L40" s="30">
        <v>25609000</v>
      </c>
      <c r="M40" s="30">
        <v>0</v>
      </c>
      <c r="N40" s="30">
        <v>0</v>
      </c>
      <c r="O40" s="31">
        <f t="shared" si="3"/>
        <v>335326000</v>
      </c>
    </row>
    <row r="41" spans="2:15" ht="21" customHeight="1">
      <c r="B41" s="27" t="s">
        <v>72</v>
      </c>
      <c r="C41" s="26" t="s">
        <v>1</v>
      </c>
      <c r="E41" s="29" t="s">
        <v>115</v>
      </c>
      <c r="F41" s="30">
        <v>11982000</v>
      </c>
      <c r="G41" s="30">
        <v>1999000</v>
      </c>
      <c r="H41" s="30">
        <v>15564000</v>
      </c>
      <c r="I41" s="30">
        <v>0</v>
      </c>
      <c r="J41" s="30">
        <v>415000</v>
      </c>
      <c r="K41" s="30">
        <v>42334000</v>
      </c>
      <c r="L41" s="30">
        <v>88280000</v>
      </c>
      <c r="M41" s="30">
        <v>0</v>
      </c>
      <c r="N41" s="30">
        <v>0</v>
      </c>
      <c r="O41" s="31">
        <f t="shared" si="3"/>
        <v>160574000</v>
      </c>
    </row>
    <row r="42" spans="2:15" ht="21" customHeight="1">
      <c r="B42" s="27" t="s">
        <v>73</v>
      </c>
      <c r="C42" s="26" t="s">
        <v>1</v>
      </c>
      <c r="E42" s="29" t="s">
        <v>116</v>
      </c>
      <c r="F42" s="30">
        <v>21725000</v>
      </c>
      <c r="G42" s="30">
        <v>2868000</v>
      </c>
      <c r="H42" s="30">
        <v>7266000</v>
      </c>
      <c r="I42" s="30">
        <v>0</v>
      </c>
      <c r="J42" s="30">
        <v>1991000</v>
      </c>
      <c r="K42" s="30">
        <v>1964000</v>
      </c>
      <c r="L42" s="30">
        <v>0</v>
      </c>
      <c r="M42" s="30">
        <v>0</v>
      </c>
      <c r="N42" s="30">
        <v>0</v>
      </c>
      <c r="O42" s="31">
        <f t="shared" si="3"/>
        <v>35814000</v>
      </c>
    </row>
    <row r="43" spans="2:15" ht="21" customHeight="1">
      <c r="B43" s="27" t="s">
        <v>74</v>
      </c>
      <c r="C43" s="26" t="s">
        <v>1</v>
      </c>
      <c r="E43" s="29" t="s">
        <v>117</v>
      </c>
      <c r="F43" s="30">
        <v>188314000</v>
      </c>
      <c r="G43" s="30">
        <v>35378000</v>
      </c>
      <c r="H43" s="30">
        <v>30211000</v>
      </c>
      <c r="I43" s="30">
        <v>0</v>
      </c>
      <c r="J43" s="30">
        <v>14772000</v>
      </c>
      <c r="K43" s="30">
        <v>522313000</v>
      </c>
      <c r="L43" s="30">
        <v>0</v>
      </c>
      <c r="M43" s="30">
        <v>0</v>
      </c>
      <c r="N43" s="30">
        <v>0</v>
      </c>
      <c r="O43" s="31">
        <f t="shared" si="3"/>
        <v>790988000</v>
      </c>
    </row>
    <row r="44" spans="2:15" ht="21" customHeight="1">
      <c r="B44" s="27" t="s">
        <v>75</v>
      </c>
      <c r="C44" s="26" t="s">
        <v>1</v>
      </c>
      <c r="E44" s="29" t="s">
        <v>118</v>
      </c>
      <c r="F44" s="30">
        <v>46614000</v>
      </c>
      <c r="G44" s="30">
        <v>5954000</v>
      </c>
      <c r="H44" s="30">
        <v>387325000</v>
      </c>
      <c r="I44" s="30">
        <v>0</v>
      </c>
      <c r="J44" s="30">
        <v>30000</v>
      </c>
      <c r="K44" s="30">
        <v>787434000</v>
      </c>
      <c r="L44" s="30">
        <v>0</v>
      </c>
      <c r="M44" s="30">
        <v>0</v>
      </c>
      <c r="N44" s="30">
        <v>0</v>
      </c>
      <c r="O44" s="31">
        <f t="shared" si="3"/>
        <v>1227357000</v>
      </c>
    </row>
    <row r="45" spans="2:15" ht="21" customHeight="1">
      <c r="B45" s="27" t="s">
        <v>76</v>
      </c>
      <c r="C45" s="26" t="s">
        <v>1</v>
      </c>
      <c r="E45" s="29" t="s">
        <v>119</v>
      </c>
      <c r="F45" s="30">
        <v>25123000</v>
      </c>
      <c r="G45" s="30">
        <v>3059000</v>
      </c>
      <c r="H45" s="30">
        <v>8007000</v>
      </c>
      <c r="I45" s="30">
        <v>0</v>
      </c>
      <c r="J45" s="30">
        <v>4709000</v>
      </c>
      <c r="K45" s="30">
        <v>5662000</v>
      </c>
      <c r="L45" s="30">
        <v>0</v>
      </c>
      <c r="M45" s="30">
        <v>0</v>
      </c>
      <c r="N45" s="30">
        <v>0</v>
      </c>
      <c r="O45" s="31">
        <f t="shared" si="3"/>
        <v>46560000</v>
      </c>
    </row>
    <row r="46" spans="2:15" ht="21" customHeight="1">
      <c r="B46" s="27" t="s">
        <v>77</v>
      </c>
      <c r="C46" s="26" t="s">
        <v>1</v>
      </c>
      <c r="E46" s="29" t="s">
        <v>120</v>
      </c>
      <c r="F46" s="30">
        <v>13407000</v>
      </c>
      <c r="G46" s="30">
        <v>2871000</v>
      </c>
      <c r="H46" s="30">
        <v>5034000</v>
      </c>
      <c r="I46" s="30">
        <v>0</v>
      </c>
      <c r="J46" s="30">
        <v>4000</v>
      </c>
      <c r="K46" s="30">
        <v>7708000</v>
      </c>
      <c r="L46" s="30">
        <v>0</v>
      </c>
      <c r="M46" s="30">
        <v>0</v>
      </c>
      <c r="N46" s="30">
        <v>0</v>
      </c>
      <c r="O46" s="31">
        <f t="shared" si="3"/>
        <v>29024000</v>
      </c>
    </row>
    <row r="47" spans="2:15" ht="21" customHeight="1">
      <c r="B47" s="27" t="s">
        <v>78</v>
      </c>
      <c r="C47" s="26" t="s">
        <v>1</v>
      </c>
      <c r="E47" s="29" t="s">
        <v>121</v>
      </c>
      <c r="F47" s="30">
        <v>15168000</v>
      </c>
      <c r="G47" s="30">
        <v>2198000</v>
      </c>
      <c r="H47" s="30">
        <v>19059000</v>
      </c>
      <c r="I47" s="30">
        <v>0</v>
      </c>
      <c r="J47" s="30">
        <v>275947000</v>
      </c>
      <c r="K47" s="30">
        <v>2542000</v>
      </c>
      <c r="L47" s="30">
        <v>0</v>
      </c>
      <c r="M47" s="30">
        <v>0</v>
      </c>
      <c r="N47" s="30">
        <v>0</v>
      </c>
      <c r="O47" s="31">
        <f t="shared" si="3"/>
        <v>314914000</v>
      </c>
    </row>
    <row r="48" spans="2:15" ht="21" customHeight="1">
      <c r="B48" s="27" t="s">
        <v>79</v>
      </c>
      <c r="C48" s="26" t="s">
        <v>1</v>
      </c>
      <c r="E48" s="29" t="s">
        <v>122</v>
      </c>
      <c r="F48" s="30">
        <v>1975021000</v>
      </c>
      <c r="G48" s="30">
        <v>395001000</v>
      </c>
      <c r="H48" s="30">
        <v>1516877000</v>
      </c>
      <c r="I48" s="30">
        <v>0</v>
      </c>
      <c r="J48" s="30">
        <v>3806401000</v>
      </c>
      <c r="K48" s="30">
        <v>12698441000</v>
      </c>
      <c r="L48" s="30">
        <v>0</v>
      </c>
      <c r="M48" s="30">
        <v>0</v>
      </c>
      <c r="N48" s="30">
        <v>0</v>
      </c>
      <c r="O48" s="31">
        <f t="shared" si="3"/>
        <v>20391741000</v>
      </c>
    </row>
    <row r="49" spans="2:15" ht="21" customHeight="1">
      <c r="B49" s="27" t="s">
        <v>80</v>
      </c>
      <c r="C49" s="26" t="s">
        <v>1</v>
      </c>
      <c r="E49" s="29" t="s">
        <v>123</v>
      </c>
      <c r="F49" s="30">
        <v>10882000</v>
      </c>
      <c r="G49" s="30">
        <v>1518000</v>
      </c>
      <c r="H49" s="30">
        <v>8412000</v>
      </c>
      <c r="I49" s="30">
        <v>0</v>
      </c>
      <c r="J49" s="30">
        <v>460000</v>
      </c>
      <c r="K49" s="30">
        <v>17101000</v>
      </c>
      <c r="L49" s="30">
        <v>0</v>
      </c>
      <c r="M49" s="30">
        <v>0</v>
      </c>
      <c r="N49" s="30">
        <v>0</v>
      </c>
      <c r="O49" s="31">
        <f t="shared" si="3"/>
        <v>38373000</v>
      </c>
    </row>
    <row r="50" spans="2:15" ht="21" customHeight="1">
      <c r="B50" s="27" t="s">
        <v>81</v>
      </c>
      <c r="C50" s="26" t="s">
        <v>1</v>
      </c>
      <c r="E50" s="29" t="s">
        <v>124</v>
      </c>
      <c r="F50" s="30">
        <v>2107000</v>
      </c>
      <c r="G50" s="30">
        <v>291000</v>
      </c>
      <c r="H50" s="30">
        <v>4124000</v>
      </c>
      <c r="I50" s="30">
        <v>0</v>
      </c>
      <c r="J50" s="30">
        <v>21000</v>
      </c>
      <c r="K50" s="30">
        <v>11967000</v>
      </c>
      <c r="L50" s="30">
        <v>150504000</v>
      </c>
      <c r="M50" s="30">
        <v>0</v>
      </c>
      <c r="N50" s="30">
        <v>0</v>
      </c>
      <c r="O50" s="31">
        <f t="shared" si="3"/>
        <v>169014000</v>
      </c>
    </row>
    <row r="51" spans="2:15" ht="21" customHeight="1">
      <c r="B51" s="27" t="s">
        <v>82</v>
      </c>
      <c r="C51" s="26" t="s">
        <v>1</v>
      </c>
      <c r="E51" s="29" t="s">
        <v>125</v>
      </c>
      <c r="F51" s="30">
        <v>2264000</v>
      </c>
      <c r="G51" s="30">
        <v>338000</v>
      </c>
      <c r="H51" s="30">
        <v>4230000</v>
      </c>
      <c r="I51" s="30">
        <v>0</v>
      </c>
      <c r="J51" s="30">
        <v>21000</v>
      </c>
      <c r="K51" s="30">
        <v>13998000</v>
      </c>
      <c r="L51" s="30">
        <v>184635000</v>
      </c>
      <c r="M51" s="30">
        <v>0</v>
      </c>
      <c r="N51" s="30">
        <v>0</v>
      </c>
      <c r="O51" s="31">
        <f t="shared" si="3"/>
        <v>205486000</v>
      </c>
    </row>
    <row r="52" spans="2:15" ht="21" customHeight="1">
      <c r="B52" s="27" t="s">
        <v>83</v>
      </c>
      <c r="C52" s="26" t="s">
        <v>1</v>
      </c>
      <c r="E52" s="29" t="s">
        <v>126</v>
      </c>
      <c r="F52" s="30">
        <v>1932000</v>
      </c>
      <c r="G52" s="30">
        <v>257000</v>
      </c>
      <c r="H52" s="30">
        <v>4067000</v>
      </c>
      <c r="I52" s="30">
        <v>0</v>
      </c>
      <c r="J52" s="30">
        <v>21000</v>
      </c>
      <c r="K52" s="30">
        <v>5146000</v>
      </c>
      <c r="L52" s="30">
        <v>135342000</v>
      </c>
      <c r="M52" s="30">
        <v>0</v>
      </c>
      <c r="N52" s="30">
        <v>0</v>
      </c>
      <c r="O52" s="31">
        <f t="shared" si="3"/>
        <v>146765000</v>
      </c>
    </row>
    <row r="53" spans="2:15" ht="21" customHeight="1">
      <c r="B53" s="27" t="s">
        <v>84</v>
      </c>
      <c r="C53" s="26" t="s">
        <v>1</v>
      </c>
      <c r="E53" s="29" t="s">
        <v>127</v>
      </c>
      <c r="F53" s="30">
        <v>1626120000</v>
      </c>
      <c r="G53" s="30">
        <v>284370000</v>
      </c>
      <c r="H53" s="30">
        <v>297651000</v>
      </c>
      <c r="I53" s="30">
        <v>0</v>
      </c>
      <c r="J53" s="30">
        <v>39462000</v>
      </c>
      <c r="K53" s="30">
        <v>12325397000</v>
      </c>
      <c r="L53" s="30">
        <v>247626000</v>
      </c>
      <c r="M53" s="30">
        <v>0</v>
      </c>
      <c r="N53" s="30">
        <v>0</v>
      </c>
      <c r="O53" s="31">
        <f t="shared" si="3"/>
        <v>14820626000</v>
      </c>
    </row>
    <row r="54" spans="2:15" ht="21" customHeight="1">
      <c r="B54" s="27" t="s">
        <v>85</v>
      </c>
      <c r="C54" s="26" t="s">
        <v>1</v>
      </c>
      <c r="E54" s="29" t="s">
        <v>128</v>
      </c>
      <c r="F54" s="30">
        <v>1530000</v>
      </c>
      <c r="G54" s="30">
        <v>309000</v>
      </c>
      <c r="H54" s="30">
        <v>1597000</v>
      </c>
      <c r="I54" s="30">
        <v>0</v>
      </c>
      <c r="J54" s="30">
        <v>0</v>
      </c>
      <c r="K54" s="30">
        <v>1733000</v>
      </c>
      <c r="L54" s="30">
        <v>0</v>
      </c>
      <c r="M54" s="30">
        <v>0</v>
      </c>
      <c r="N54" s="30">
        <v>0</v>
      </c>
      <c r="O54" s="31">
        <f t="shared" si="3"/>
        <v>5169000</v>
      </c>
    </row>
    <row r="55" spans="2:15" ht="21" customHeight="1">
      <c r="B55" s="27" t="s">
        <v>86</v>
      </c>
      <c r="C55" s="26" t="s">
        <v>1</v>
      </c>
      <c r="E55" s="29" t="s">
        <v>129</v>
      </c>
      <c r="F55" s="30">
        <v>61608000</v>
      </c>
      <c r="G55" s="30">
        <v>9940000</v>
      </c>
      <c r="H55" s="30">
        <v>56389000</v>
      </c>
      <c r="I55" s="30">
        <v>0</v>
      </c>
      <c r="J55" s="30">
        <v>1703000</v>
      </c>
      <c r="K55" s="30">
        <v>16639000</v>
      </c>
      <c r="L55" s="30">
        <v>0</v>
      </c>
      <c r="M55" s="30">
        <v>0</v>
      </c>
      <c r="N55" s="30">
        <v>0</v>
      </c>
      <c r="O55" s="31">
        <f t="shared" si="3"/>
        <v>146279000</v>
      </c>
    </row>
    <row r="56" spans="2:15" ht="21" customHeight="1">
      <c r="B56" s="27" t="s">
        <v>87</v>
      </c>
      <c r="C56" s="26" t="s">
        <v>1</v>
      </c>
      <c r="E56" s="29" t="s">
        <v>130</v>
      </c>
      <c r="F56" s="30">
        <v>11874000</v>
      </c>
      <c r="G56" s="30">
        <v>1559000</v>
      </c>
      <c r="H56" s="30">
        <v>7322000</v>
      </c>
      <c r="I56" s="30">
        <v>0</v>
      </c>
      <c r="J56" s="30">
        <v>636000</v>
      </c>
      <c r="K56" s="30">
        <v>3565000</v>
      </c>
      <c r="L56" s="30">
        <v>0</v>
      </c>
      <c r="M56" s="30">
        <v>0</v>
      </c>
      <c r="N56" s="30">
        <v>0</v>
      </c>
      <c r="O56" s="31">
        <f t="shared" si="3"/>
        <v>24956000</v>
      </c>
    </row>
    <row r="57" spans="2:15" ht="21" customHeight="1">
      <c r="B57" s="27" t="s">
        <v>88</v>
      </c>
      <c r="C57" s="26" t="s">
        <v>1</v>
      </c>
      <c r="E57" s="29" t="s">
        <v>131</v>
      </c>
      <c r="F57" s="30">
        <v>3311000</v>
      </c>
      <c r="G57" s="30">
        <v>364000</v>
      </c>
      <c r="H57" s="30">
        <v>4563000</v>
      </c>
      <c r="I57" s="30">
        <v>0</v>
      </c>
      <c r="J57" s="30">
        <v>419000</v>
      </c>
      <c r="K57" s="30">
        <v>0</v>
      </c>
      <c r="L57" s="30">
        <v>0</v>
      </c>
      <c r="M57" s="30">
        <v>0</v>
      </c>
      <c r="N57" s="30">
        <v>0</v>
      </c>
      <c r="O57" s="31">
        <f t="shared" si="3"/>
        <v>8657000</v>
      </c>
    </row>
    <row r="58" spans="2:15" ht="21" customHeight="1" thickBot="1">
      <c r="B58" s="27" t="s">
        <v>89</v>
      </c>
      <c r="C58" s="26" t="s">
        <v>1</v>
      </c>
      <c r="E58" s="29" t="s">
        <v>132</v>
      </c>
      <c r="F58" s="30">
        <v>11504000</v>
      </c>
      <c r="G58" s="30">
        <v>2193000</v>
      </c>
      <c r="H58" s="30">
        <v>19282000</v>
      </c>
      <c r="I58" s="30">
        <v>0</v>
      </c>
      <c r="J58" s="30">
        <v>551000</v>
      </c>
      <c r="K58" s="30">
        <v>14864000</v>
      </c>
      <c r="L58" s="30">
        <v>9664000</v>
      </c>
      <c r="M58" s="30">
        <v>0</v>
      </c>
      <c r="N58" s="30">
        <v>0</v>
      </c>
      <c r="O58" s="31">
        <f t="shared" si="3"/>
        <v>58058000</v>
      </c>
    </row>
    <row r="59" spans="2:15" s="28" customFormat="1" ht="21" customHeight="1" hidden="1">
      <c r="B59" s="27" t="s">
        <v>1</v>
      </c>
      <c r="E59" s="32" t="s">
        <v>133</v>
      </c>
      <c r="F59" s="33">
        <v>200667287000</v>
      </c>
      <c r="G59" s="33">
        <v>33719013000</v>
      </c>
      <c r="H59" s="33">
        <v>68624868000</v>
      </c>
      <c r="I59" s="33">
        <v>85000000000</v>
      </c>
      <c r="J59" s="33">
        <v>382433605000</v>
      </c>
      <c r="K59" s="33">
        <v>79507000000</v>
      </c>
      <c r="L59" s="33">
        <v>54043384000</v>
      </c>
      <c r="M59" s="33">
        <v>19646073000</v>
      </c>
      <c r="N59" s="33">
        <v>6318287000</v>
      </c>
      <c r="O59" s="34" t="s">
        <v>1</v>
      </c>
    </row>
    <row r="60" spans="1:15" s="28" customFormat="1" ht="12" customHeight="1" thickBot="1">
      <c r="A60" s="35" t="s">
        <v>37</v>
      </c>
      <c r="E60" s="36" t="s">
        <v>1</v>
      </c>
      <c r="F60" s="37" t="s">
        <v>1</v>
      </c>
      <c r="G60" s="37" t="s">
        <v>1</v>
      </c>
      <c r="H60" s="37" t="s">
        <v>1</v>
      </c>
      <c r="I60" s="37" t="s">
        <v>1</v>
      </c>
      <c r="J60" s="37" t="s">
        <v>1</v>
      </c>
      <c r="K60" s="37" t="s">
        <v>1</v>
      </c>
      <c r="L60" s="37" t="s">
        <v>1</v>
      </c>
      <c r="M60" s="37" t="s">
        <v>1</v>
      </c>
      <c r="N60" s="37" t="s">
        <v>1</v>
      </c>
      <c r="O60" s="38" t="s">
        <v>1</v>
      </c>
    </row>
    <row r="61" spans="1:15" s="28" customFormat="1" ht="27" customHeight="1" thickBot="1">
      <c r="A61" s="35" t="s">
        <v>1</v>
      </c>
      <c r="B61" s="39" t="s">
        <v>38</v>
      </c>
      <c r="E61" s="40" t="s">
        <v>39</v>
      </c>
      <c r="F61" s="41">
        <v>8275534000</v>
      </c>
      <c r="G61" s="41">
        <v>1486729000</v>
      </c>
      <c r="H61" s="41">
        <v>4721764000</v>
      </c>
      <c r="I61" s="41">
        <v>0</v>
      </c>
      <c r="J61" s="41">
        <v>11706914000</v>
      </c>
      <c r="K61" s="41">
        <v>30874875000</v>
      </c>
      <c r="L61" s="41">
        <v>2529687000</v>
      </c>
      <c r="M61" s="41">
        <v>8768723000</v>
      </c>
      <c r="N61" s="41">
        <v>0</v>
      </c>
      <c r="O61" s="42">
        <f>SUM(F61:N61)</f>
        <v>68364226000</v>
      </c>
    </row>
    <row r="62" spans="1:15" s="28" customFormat="1" ht="27" customHeight="1" thickBot="1">
      <c r="A62" s="35" t="s">
        <v>1</v>
      </c>
      <c r="B62" s="39" t="s">
        <v>40</v>
      </c>
      <c r="E62" s="40" t="s">
        <v>134</v>
      </c>
      <c r="F62" s="41">
        <v>17540976000</v>
      </c>
      <c r="G62" s="41">
        <v>2658516000</v>
      </c>
      <c r="H62" s="41">
        <v>3437917000</v>
      </c>
      <c r="I62" s="41">
        <v>0</v>
      </c>
      <c r="J62" s="41">
        <v>793633000</v>
      </c>
      <c r="K62" s="41">
        <v>6028921000</v>
      </c>
      <c r="L62" s="41">
        <v>0</v>
      </c>
      <c r="M62" s="41">
        <v>0</v>
      </c>
      <c r="N62" s="41">
        <v>0</v>
      </c>
      <c r="O62" s="42">
        <f>SUM(F62:N62)</f>
        <v>30459963000</v>
      </c>
    </row>
    <row r="63" spans="1:15" s="28" customFormat="1" ht="27" customHeight="1" thickBot="1">
      <c r="A63" s="35" t="s">
        <v>37</v>
      </c>
      <c r="B63" s="39" t="s">
        <v>1</v>
      </c>
      <c r="E63" s="40" t="s">
        <v>41</v>
      </c>
      <c r="F63" s="41">
        <f aca="true" t="shared" si="4" ref="F63:O63">F62+F61</f>
        <v>25816510000</v>
      </c>
      <c r="G63" s="41">
        <f t="shared" si="4"/>
        <v>4145245000</v>
      </c>
      <c r="H63" s="41">
        <f t="shared" si="4"/>
        <v>8159681000</v>
      </c>
      <c r="I63" s="41">
        <f t="shared" si="4"/>
        <v>0</v>
      </c>
      <c r="J63" s="41">
        <f t="shared" si="4"/>
        <v>12500547000</v>
      </c>
      <c r="K63" s="41">
        <f t="shared" si="4"/>
        <v>36903796000</v>
      </c>
      <c r="L63" s="41">
        <f t="shared" si="4"/>
        <v>2529687000</v>
      </c>
      <c r="M63" s="41">
        <f t="shared" si="4"/>
        <v>8768723000</v>
      </c>
      <c r="N63" s="41">
        <f t="shared" si="4"/>
        <v>0</v>
      </c>
      <c r="O63" s="41">
        <f t="shared" si="4"/>
        <v>98824189000</v>
      </c>
    </row>
    <row r="64" ht="12.75">
      <c r="O64" s="19" t="s">
        <v>1</v>
      </c>
    </row>
  </sheetData>
  <sheetProtection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rstPageNumber="1" useFirstPageNumber="1"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75" zoomScaleNormal="75" workbookViewId="0" topLeftCell="E9">
      <selection activeCell="H16" sqref="H16"/>
    </sheetView>
  </sheetViews>
  <sheetFormatPr defaultColWidth="9.00390625" defaultRowHeight="12.75"/>
  <cols>
    <col min="1" max="3" width="9.125" style="13" hidden="1" customWidth="1"/>
    <col min="4" max="4" width="14.75390625" style="13" hidden="1" customWidth="1"/>
    <col min="5" max="5" width="74.375" style="13" customWidth="1"/>
    <col min="6" max="6" width="20.375" style="13" customWidth="1"/>
    <col min="7" max="8" width="18.75390625" style="13" bestFit="1" customWidth="1"/>
    <col min="9" max="9" width="17.75390625" style="13" bestFit="1" customWidth="1"/>
    <col min="10" max="10" width="20.375" style="13" customWidth="1"/>
    <col min="11" max="11" width="20.875" style="13" customWidth="1"/>
    <col min="12" max="12" width="18.75390625" style="13" bestFit="1" customWidth="1"/>
    <col min="13" max="13" width="20.00390625" style="13" customWidth="1"/>
    <col min="14" max="14" width="17.75390625" style="13" bestFit="1" customWidth="1"/>
    <col min="15" max="15" width="22.875" style="13" customWidth="1"/>
    <col min="16" max="16384" width="9.125" style="13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138</v>
      </c>
      <c r="C2" s="3" t="s">
        <v>44</v>
      </c>
      <c r="D2" s="4" t="s">
        <v>7</v>
      </c>
      <c r="E2" s="18" t="str">
        <f aca="true" t="shared" si="0" ref="E2:N2">ButceYil</f>
        <v>2018</v>
      </c>
      <c r="F2" s="18" t="str">
        <f t="shared" si="0"/>
        <v>2018</v>
      </c>
      <c r="G2" s="18" t="str">
        <f t="shared" si="0"/>
        <v>2018</v>
      </c>
      <c r="H2" s="18" t="str">
        <f t="shared" si="0"/>
        <v>2018</v>
      </c>
      <c r="I2" s="18" t="str">
        <f t="shared" si="0"/>
        <v>2018</v>
      </c>
      <c r="J2" s="18" t="str">
        <f t="shared" si="0"/>
        <v>2018</v>
      </c>
      <c r="K2" s="18" t="str">
        <f t="shared" si="0"/>
        <v>2018</v>
      </c>
      <c r="L2" s="18" t="str">
        <f t="shared" si="0"/>
        <v>2018</v>
      </c>
      <c r="M2" s="18" t="str">
        <f t="shared" si="0"/>
        <v>2018</v>
      </c>
      <c r="N2" s="18" t="str">
        <f t="shared" si="0"/>
        <v>2018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8" t="s">
        <v>1</v>
      </c>
      <c r="F3" s="18" t="str">
        <f aca="true" t="shared" si="1" ref="F3:N3">ButceYil</f>
        <v>2018</v>
      </c>
      <c r="G3" s="18" t="str">
        <f t="shared" si="1"/>
        <v>2018</v>
      </c>
      <c r="H3" s="18" t="str">
        <f t="shared" si="1"/>
        <v>2018</v>
      </c>
      <c r="I3" s="18" t="str">
        <f t="shared" si="1"/>
        <v>2018</v>
      </c>
      <c r="J3" s="18" t="str">
        <f t="shared" si="1"/>
        <v>2018</v>
      </c>
      <c r="K3" s="18" t="str">
        <f t="shared" si="1"/>
        <v>2018</v>
      </c>
      <c r="L3" s="18" t="str">
        <f t="shared" si="1"/>
        <v>2018</v>
      </c>
      <c r="M3" s="18" t="str">
        <f t="shared" si="1"/>
        <v>2018</v>
      </c>
      <c r="N3" s="18" t="str">
        <f t="shared" si="1"/>
        <v>2018</v>
      </c>
      <c r="O3" s="8" t="s">
        <v>1</v>
      </c>
    </row>
    <row r="4" spans="1:15" ht="12.75" hidden="1">
      <c r="A4" s="7" t="s">
        <v>9</v>
      </c>
      <c r="B4" s="2" t="s">
        <v>43</v>
      </c>
      <c r="C4" s="3" t="s">
        <v>46</v>
      </c>
      <c r="D4" s="4" t="s">
        <v>10</v>
      </c>
      <c r="E4" s="18" t="s">
        <v>1</v>
      </c>
      <c r="F4" s="18" t="str">
        <f aca="true" t="shared" si="2" ref="F4:N4">Asama</f>
        <v>23</v>
      </c>
      <c r="G4" s="18" t="str">
        <f t="shared" si="2"/>
        <v>23</v>
      </c>
      <c r="H4" s="18" t="str">
        <f t="shared" si="2"/>
        <v>23</v>
      </c>
      <c r="I4" s="18" t="str">
        <f t="shared" si="2"/>
        <v>23</v>
      </c>
      <c r="J4" s="18" t="str">
        <f t="shared" si="2"/>
        <v>23</v>
      </c>
      <c r="K4" s="18" t="str">
        <f t="shared" si="2"/>
        <v>23</v>
      </c>
      <c r="L4" s="18" t="str">
        <f t="shared" si="2"/>
        <v>23</v>
      </c>
      <c r="M4" s="18" t="str">
        <f t="shared" si="2"/>
        <v>23</v>
      </c>
      <c r="N4" s="18" t="str">
        <f t="shared" si="2"/>
        <v>23</v>
      </c>
      <c r="O4" s="8" t="s">
        <v>1</v>
      </c>
    </row>
    <row r="5" spans="1:15" ht="12.75" hidden="1">
      <c r="A5" s="7" t="s">
        <v>11</v>
      </c>
      <c r="B5" s="9" t="s">
        <v>139</v>
      </c>
      <c r="C5" s="9" t="s">
        <v>1</v>
      </c>
      <c r="D5" s="4" t="s">
        <v>12</v>
      </c>
      <c r="E5" s="5" t="s">
        <v>1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1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.75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2" t="s">
        <v>1</v>
      </c>
      <c r="E9" s="45" t="s">
        <v>135</v>
      </c>
      <c r="F9" s="45" t="s">
        <v>1</v>
      </c>
      <c r="G9" s="45" t="s">
        <v>1</v>
      </c>
      <c r="H9" s="45" t="s">
        <v>1</v>
      </c>
      <c r="I9" s="45" t="s">
        <v>1</v>
      </c>
      <c r="J9" s="45" t="s">
        <v>1</v>
      </c>
      <c r="K9" s="45" t="s">
        <v>1</v>
      </c>
      <c r="L9" s="45" t="s">
        <v>1</v>
      </c>
      <c r="M9" s="45" t="s">
        <v>1</v>
      </c>
      <c r="N9" s="45" t="s">
        <v>1</v>
      </c>
      <c r="O9" s="45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5" t="s">
        <v>141</v>
      </c>
      <c r="F10" s="45" t="s">
        <v>1</v>
      </c>
      <c r="G10" s="45" t="s">
        <v>1</v>
      </c>
      <c r="H10" s="45" t="s">
        <v>1</v>
      </c>
      <c r="I10" s="45" t="s">
        <v>1</v>
      </c>
      <c r="J10" s="45" t="s">
        <v>1</v>
      </c>
      <c r="K10" s="45" t="s">
        <v>1</v>
      </c>
      <c r="L10" s="45" t="s">
        <v>1</v>
      </c>
      <c r="M10" s="45" t="s">
        <v>1</v>
      </c>
      <c r="N10" s="45" t="s">
        <v>1</v>
      </c>
      <c r="O10" s="45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2" t="s">
        <v>1</v>
      </c>
      <c r="E11" s="46" t="s">
        <v>24</v>
      </c>
      <c r="F11" s="46" t="s">
        <v>1</v>
      </c>
      <c r="G11" s="46" t="s">
        <v>1</v>
      </c>
      <c r="H11" s="46" t="s">
        <v>1</v>
      </c>
      <c r="I11" s="46" t="s">
        <v>1</v>
      </c>
      <c r="J11" s="46" t="s">
        <v>1</v>
      </c>
      <c r="K11" s="46" t="s">
        <v>1</v>
      </c>
      <c r="L11" s="46" t="s">
        <v>1</v>
      </c>
      <c r="M11" s="46" t="s">
        <v>1</v>
      </c>
      <c r="N11" s="46" t="s">
        <v>1</v>
      </c>
      <c r="O11" s="46" t="s">
        <v>1</v>
      </c>
    </row>
    <row r="12" spans="1:15" ht="12.75" customHeight="1" thickBot="1">
      <c r="A12" s="9" t="s">
        <v>1</v>
      </c>
      <c r="B12" s="9" t="s">
        <v>1</v>
      </c>
      <c r="C12" s="9" t="s">
        <v>1</v>
      </c>
      <c r="D12" s="12" t="s">
        <v>1</v>
      </c>
      <c r="E12" s="14" t="s">
        <v>1</v>
      </c>
      <c r="F12" s="14" t="s">
        <v>1</v>
      </c>
      <c r="G12" s="14" t="s">
        <v>1</v>
      </c>
      <c r="H12" s="14" t="s">
        <v>1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25" t="str">
        <f>IF(ButceYil&gt;2008,"TL","YTL")</f>
        <v>TL</v>
      </c>
    </row>
    <row r="13" spans="1:15" s="22" customFormat="1" ht="24.75" customHeight="1">
      <c r="A13" s="20" t="s">
        <v>1</v>
      </c>
      <c r="B13" s="20" t="s">
        <v>1</v>
      </c>
      <c r="C13" s="20" t="s">
        <v>1</v>
      </c>
      <c r="D13" s="21" t="s">
        <v>1</v>
      </c>
      <c r="E13" s="47" t="s">
        <v>25</v>
      </c>
      <c r="F13" s="43" t="s">
        <v>26</v>
      </c>
      <c r="G13" s="43" t="s">
        <v>27</v>
      </c>
      <c r="H13" s="43" t="s">
        <v>28</v>
      </c>
      <c r="I13" s="43" t="s">
        <v>29</v>
      </c>
      <c r="J13" s="43" t="s">
        <v>30</v>
      </c>
      <c r="K13" s="43" t="s">
        <v>31</v>
      </c>
      <c r="L13" s="43" t="s">
        <v>32</v>
      </c>
      <c r="M13" s="43" t="s">
        <v>33</v>
      </c>
      <c r="N13" s="43" t="s">
        <v>34</v>
      </c>
      <c r="O13" s="43" t="s">
        <v>35</v>
      </c>
    </row>
    <row r="14" spans="4:15" s="22" customFormat="1" ht="24.75" customHeight="1" thickBot="1">
      <c r="D14" s="23" t="s">
        <v>1</v>
      </c>
      <c r="E14" s="48" t="s">
        <v>1</v>
      </c>
      <c r="F14" s="44" t="s">
        <v>1</v>
      </c>
      <c r="G14" s="44" t="s">
        <v>1</v>
      </c>
      <c r="H14" s="44" t="s">
        <v>1</v>
      </c>
      <c r="I14" s="44" t="s">
        <v>1</v>
      </c>
      <c r="J14" s="44" t="s">
        <v>1</v>
      </c>
      <c r="K14" s="44" t="s">
        <v>1</v>
      </c>
      <c r="L14" s="44" t="s">
        <v>1</v>
      </c>
      <c r="M14" s="44" t="s">
        <v>1</v>
      </c>
      <c r="N14" s="44" t="s">
        <v>1</v>
      </c>
      <c r="O14" s="44" t="s">
        <v>1</v>
      </c>
    </row>
    <row r="15" spans="1:15" ht="21" customHeight="1" hidden="1">
      <c r="A15" s="23" t="s">
        <v>2</v>
      </c>
      <c r="B15" s="23" t="s">
        <v>36</v>
      </c>
      <c r="C15" s="23" t="s">
        <v>5</v>
      </c>
      <c r="E15" s="15" t="s">
        <v>1</v>
      </c>
      <c r="F15" s="16" t="s">
        <v>1</v>
      </c>
      <c r="G15" s="16" t="s">
        <v>1</v>
      </c>
      <c r="H15" s="16" t="s">
        <v>1</v>
      </c>
      <c r="I15" s="16" t="s">
        <v>1</v>
      </c>
      <c r="J15" s="16" t="s">
        <v>1</v>
      </c>
      <c r="K15" s="16" t="s">
        <v>1</v>
      </c>
      <c r="L15" s="16" t="s">
        <v>1</v>
      </c>
      <c r="M15" s="16" t="s">
        <v>1</v>
      </c>
      <c r="N15" s="16" t="s">
        <v>1</v>
      </c>
      <c r="O15" s="17" t="s">
        <v>1</v>
      </c>
    </row>
    <row r="16" spans="1:15" s="28" customFormat="1" ht="21" customHeight="1">
      <c r="A16" s="26" t="s">
        <v>1</v>
      </c>
      <c r="B16" s="27" t="s">
        <v>47</v>
      </c>
      <c r="C16" s="26" t="s">
        <v>1</v>
      </c>
      <c r="E16" s="29" t="s">
        <v>90</v>
      </c>
      <c r="F16" s="30">
        <v>390511000</v>
      </c>
      <c r="G16" s="30">
        <v>3118000</v>
      </c>
      <c r="H16" s="30">
        <v>223622000</v>
      </c>
      <c r="I16" s="30">
        <v>0</v>
      </c>
      <c r="J16" s="30">
        <v>692000</v>
      </c>
      <c r="K16" s="30">
        <v>3011000</v>
      </c>
      <c r="L16" s="30">
        <v>0</v>
      </c>
      <c r="M16" s="30">
        <v>0</v>
      </c>
      <c r="N16" s="30">
        <v>0</v>
      </c>
      <c r="O16" s="31">
        <f aca="true" t="shared" si="3" ref="O16:O58">N16+M16+L16+K16+J16+I16+H16+G16+F16</f>
        <v>620954000</v>
      </c>
    </row>
    <row r="17" spans="2:15" ht="21" customHeight="1">
      <c r="B17" s="27" t="s">
        <v>48</v>
      </c>
      <c r="C17" s="26" t="s">
        <v>1</v>
      </c>
      <c r="E17" s="29" t="s">
        <v>91</v>
      </c>
      <c r="F17" s="30">
        <v>6656000</v>
      </c>
      <c r="G17" s="30">
        <v>1154000</v>
      </c>
      <c r="H17" s="30">
        <v>5281000</v>
      </c>
      <c r="I17" s="30">
        <v>0</v>
      </c>
      <c r="J17" s="30">
        <v>765000</v>
      </c>
      <c r="K17" s="30">
        <v>602000</v>
      </c>
      <c r="L17" s="30">
        <v>0</v>
      </c>
      <c r="M17" s="30">
        <v>0</v>
      </c>
      <c r="N17" s="30">
        <v>0</v>
      </c>
      <c r="O17" s="31">
        <f t="shared" si="3"/>
        <v>14458000</v>
      </c>
    </row>
    <row r="18" spans="2:15" ht="21" customHeight="1">
      <c r="B18" s="27" t="s">
        <v>49</v>
      </c>
      <c r="C18" s="26" t="s">
        <v>1</v>
      </c>
      <c r="E18" s="29" t="s">
        <v>92</v>
      </c>
      <c r="F18" s="30">
        <v>3158000</v>
      </c>
      <c r="G18" s="30">
        <v>491000</v>
      </c>
      <c r="H18" s="30">
        <v>2099000</v>
      </c>
      <c r="I18" s="30">
        <v>0</v>
      </c>
      <c r="J18" s="30">
        <v>366000</v>
      </c>
      <c r="K18" s="30">
        <v>0</v>
      </c>
      <c r="L18" s="30">
        <v>0</v>
      </c>
      <c r="M18" s="30">
        <v>0</v>
      </c>
      <c r="N18" s="30">
        <v>0</v>
      </c>
      <c r="O18" s="31">
        <f t="shared" si="3"/>
        <v>6114000</v>
      </c>
    </row>
    <row r="19" spans="2:15" ht="21" customHeight="1">
      <c r="B19" s="27" t="s">
        <v>50</v>
      </c>
      <c r="C19" s="26" t="s">
        <v>1</v>
      </c>
      <c r="E19" s="29" t="s">
        <v>93</v>
      </c>
      <c r="F19" s="30">
        <v>2719000</v>
      </c>
      <c r="G19" s="30">
        <v>447000</v>
      </c>
      <c r="H19" s="30">
        <v>2183000</v>
      </c>
      <c r="I19" s="30">
        <v>0</v>
      </c>
      <c r="J19" s="30">
        <v>517000</v>
      </c>
      <c r="K19" s="30">
        <v>0</v>
      </c>
      <c r="L19" s="30">
        <v>0</v>
      </c>
      <c r="M19" s="30">
        <v>0</v>
      </c>
      <c r="N19" s="30">
        <v>0</v>
      </c>
      <c r="O19" s="31">
        <f t="shared" si="3"/>
        <v>5866000</v>
      </c>
    </row>
    <row r="20" spans="2:15" ht="21" customHeight="1">
      <c r="B20" s="27" t="s">
        <v>51</v>
      </c>
      <c r="C20" s="26" t="s">
        <v>1</v>
      </c>
      <c r="E20" s="29" t="s">
        <v>94</v>
      </c>
      <c r="F20" s="30">
        <v>4154000</v>
      </c>
      <c r="G20" s="30">
        <v>657000</v>
      </c>
      <c r="H20" s="30">
        <v>9925000</v>
      </c>
      <c r="I20" s="30">
        <v>0</v>
      </c>
      <c r="J20" s="30">
        <v>2753000</v>
      </c>
      <c r="K20" s="30">
        <v>2258000</v>
      </c>
      <c r="L20" s="30">
        <v>0</v>
      </c>
      <c r="M20" s="30">
        <v>0</v>
      </c>
      <c r="N20" s="30">
        <v>0</v>
      </c>
      <c r="O20" s="31">
        <f t="shared" si="3"/>
        <v>19747000</v>
      </c>
    </row>
    <row r="21" spans="2:15" ht="21" customHeight="1">
      <c r="B21" s="27" t="s">
        <v>52</v>
      </c>
      <c r="C21" s="26" t="s">
        <v>1</v>
      </c>
      <c r="E21" s="29" t="s">
        <v>95</v>
      </c>
      <c r="F21" s="30">
        <v>4685000</v>
      </c>
      <c r="G21" s="30">
        <v>684000</v>
      </c>
      <c r="H21" s="30">
        <v>5749000</v>
      </c>
      <c r="I21" s="30">
        <v>0</v>
      </c>
      <c r="J21" s="30">
        <v>2359000</v>
      </c>
      <c r="K21" s="30">
        <v>1691000</v>
      </c>
      <c r="L21" s="30">
        <v>0</v>
      </c>
      <c r="M21" s="30">
        <v>0</v>
      </c>
      <c r="N21" s="30">
        <v>0</v>
      </c>
      <c r="O21" s="31">
        <f t="shared" si="3"/>
        <v>15168000</v>
      </c>
    </row>
    <row r="22" spans="2:15" ht="21" customHeight="1">
      <c r="B22" s="27" t="s">
        <v>53</v>
      </c>
      <c r="C22" s="26" t="s">
        <v>1</v>
      </c>
      <c r="E22" s="29" t="s">
        <v>96</v>
      </c>
      <c r="F22" s="30">
        <v>11965000</v>
      </c>
      <c r="G22" s="30">
        <v>1788000</v>
      </c>
      <c r="H22" s="30">
        <v>4654000</v>
      </c>
      <c r="I22" s="30">
        <v>0</v>
      </c>
      <c r="J22" s="30">
        <v>1983000</v>
      </c>
      <c r="K22" s="30">
        <v>2663000</v>
      </c>
      <c r="L22" s="30">
        <v>0</v>
      </c>
      <c r="M22" s="30">
        <v>0</v>
      </c>
      <c r="N22" s="30">
        <v>0</v>
      </c>
      <c r="O22" s="31">
        <f t="shared" si="3"/>
        <v>23053000</v>
      </c>
    </row>
    <row r="23" spans="2:15" ht="21" customHeight="1">
      <c r="B23" s="27" t="s">
        <v>54</v>
      </c>
      <c r="C23" s="26" t="s">
        <v>1</v>
      </c>
      <c r="E23" s="29" t="s">
        <v>97</v>
      </c>
      <c r="F23" s="30">
        <v>565713000</v>
      </c>
      <c r="G23" s="30">
        <v>110206000</v>
      </c>
      <c r="H23" s="30">
        <v>379260000</v>
      </c>
      <c r="I23" s="30">
        <v>0</v>
      </c>
      <c r="J23" s="30">
        <v>436263000</v>
      </c>
      <c r="K23" s="30">
        <v>627548000</v>
      </c>
      <c r="L23" s="30">
        <v>1704817000</v>
      </c>
      <c r="M23" s="30">
        <v>0</v>
      </c>
      <c r="N23" s="30">
        <v>0</v>
      </c>
      <c r="O23" s="31">
        <f t="shared" si="3"/>
        <v>3823807000</v>
      </c>
    </row>
    <row r="24" spans="2:15" ht="21" customHeight="1">
      <c r="B24" s="27" t="s">
        <v>55</v>
      </c>
      <c r="C24" s="26" t="s">
        <v>1</v>
      </c>
      <c r="E24" s="29" t="s">
        <v>98</v>
      </c>
      <c r="F24" s="30">
        <v>2740000</v>
      </c>
      <c r="G24" s="30">
        <v>306000</v>
      </c>
      <c r="H24" s="30">
        <v>5517000</v>
      </c>
      <c r="I24" s="30">
        <v>0</v>
      </c>
      <c r="J24" s="30">
        <v>7616000</v>
      </c>
      <c r="K24" s="30">
        <v>3086000</v>
      </c>
      <c r="L24" s="30">
        <v>0</v>
      </c>
      <c r="M24" s="30">
        <v>0</v>
      </c>
      <c r="N24" s="30">
        <v>0</v>
      </c>
      <c r="O24" s="31">
        <f t="shared" si="3"/>
        <v>19265000</v>
      </c>
    </row>
    <row r="25" spans="2:15" ht="21" customHeight="1">
      <c r="B25" s="27" t="s">
        <v>56</v>
      </c>
      <c r="C25" s="26" t="s">
        <v>1</v>
      </c>
      <c r="E25" s="29" t="s">
        <v>99</v>
      </c>
      <c r="F25" s="30">
        <v>4372000</v>
      </c>
      <c r="G25" s="30">
        <v>619000</v>
      </c>
      <c r="H25" s="30">
        <v>14914000</v>
      </c>
      <c r="I25" s="30">
        <v>0</v>
      </c>
      <c r="J25" s="30">
        <v>732000</v>
      </c>
      <c r="K25" s="30">
        <v>5870000</v>
      </c>
      <c r="L25" s="30">
        <v>0</v>
      </c>
      <c r="M25" s="30">
        <v>0</v>
      </c>
      <c r="N25" s="30">
        <v>0</v>
      </c>
      <c r="O25" s="31">
        <f t="shared" si="3"/>
        <v>26507000</v>
      </c>
    </row>
    <row r="26" spans="2:15" ht="21" customHeight="1">
      <c r="B26" s="27" t="s">
        <v>57</v>
      </c>
      <c r="C26" s="26" t="s">
        <v>1</v>
      </c>
      <c r="E26" s="29" t="s">
        <v>100</v>
      </c>
      <c r="F26" s="30">
        <v>571420000</v>
      </c>
      <c r="G26" s="30">
        <v>99611000</v>
      </c>
      <c r="H26" s="30">
        <v>1060903000</v>
      </c>
      <c r="I26" s="30">
        <v>0</v>
      </c>
      <c r="J26" s="30">
        <v>4872815000</v>
      </c>
      <c r="K26" s="30">
        <v>1824251000</v>
      </c>
      <c r="L26" s="30">
        <v>0</v>
      </c>
      <c r="M26" s="30">
        <v>9699000000</v>
      </c>
      <c r="N26" s="30">
        <v>0</v>
      </c>
      <c r="O26" s="31">
        <f t="shared" si="3"/>
        <v>18128000000</v>
      </c>
    </row>
    <row r="27" spans="2:15" ht="21" customHeight="1">
      <c r="B27" s="27" t="s">
        <v>58</v>
      </c>
      <c r="C27" s="26" t="s">
        <v>1</v>
      </c>
      <c r="E27" s="29" t="s">
        <v>101</v>
      </c>
      <c r="F27" s="30">
        <v>64400000</v>
      </c>
      <c r="G27" s="30">
        <v>10750000</v>
      </c>
      <c r="H27" s="30">
        <v>40706000</v>
      </c>
      <c r="I27" s="30">
        <v>0</v>
      </c>
      <c r="J27" s="30">
        <v>736139000</v>
      </c>
      <c r="K27" s="30">
        <v>699885000</v>
      </c>
      <c r="L27" s="30">
        <v>271000</v>
      </c>
      <c r="M27" s="30">
        <v>0</v>
      </c>
      <c r="N27" s="30">
        <v>0</v>
      </c>
      <c r="O27" s="31">
        <f t="shared" si="3"/>
        <v>1552151000</v>
      </c>
    </row>
    <row r="28" spans="2:15" ht="21" customHeight="1">
      <c r="B28" s="27" t="s">
        <v>59</v>
      </c>
      <c r="C28" s="26" t="s">
        <v>1</v>
      </c>
      <c r="E28" s="29" t="s">
        <v>102</v>
      </c>
      <c r="F28" s="30">
        <v>160744000</v>
      </c>
      <c r="G28" s="30">
        <v>25404000</v>
      </c>
      <c r="H28" s="30">
        <v>74273000</v>
      </c>
      <c r="I28" s="30">
        <v>0</v>
      </c>
      <c r="J28" s="30">
        <v>9549000</v>
      </c>
      <c r="K28" s="30">
        <v>13547000</v>
      </c>
      <c r="L28" s="30">
        <v>0</v>
      </c>
      <c r="M28" s="30">
        <v>0</v>
      </c>
      <c r="N28" s="30">
        <v>0</v>
      </c>
      <c r="O28" s="31">
        <f t="shared" si="3"/>
        <v>283517000</v>
      </c>
    </row>
    <row r="29" spans="2:15" ht="21" customHeight="1">
      <c r="B29" s="27" t="s">
        <v>60</v>
      </c>
      <c r="C29" s="26" t="s">
        <v>1</v>
      </c>
      <c r="E29" s="29" t="s">
        <v>103</v>
      </c>
      <c r="F29" s="30">
        <v>246389000</v>
      </c>
      <c r="G29" s="30">
        <v>33580000</v>
      </c>
      <c r="H29" s="30">
        <v>47275000</v>
      </c>
      <c r="I29" s="30">
        <v>0</v>
      </c>
      <c r="J29" s="30">
        <v>11381000</v>
      </c>
      <c r="K29" s="30">
        <v>12042000</v>
      </c>
      <c r="L29" s="30">
        <v>0</v>
      </c>
      <c r="M29" s="30">
        <v>0</v>
      </c>
      <c r="N29" s="30">
        <v>0</v>
      </c>
      <c r="O29" s="31">
        <f t="shared" si="3"/>
        <v>350667000</v>
      </c>
    </row>
    <row r="30" spans="2:15" ht="21" customHeight="1">
      <c r="B30" s="27" t="s">
        <v>61</v>
      </c>
      <c r="C30" s="26" t="s">
        <v>1</v>
      </c>
      <c r="E30" s="29" t="s">
        <v>104</v>
      </c>
      <c r="F30" s="30">
        <v>1748526000</v>
      </c>
      <c r="G30" s="30">
        <v>379359000</v>
      </c>
      <c r="H30" s="30">
        <v>218165000</v>
      </c>
      <c r="I30" s="30">
        <v>0</v>
      </c>
      <c r="J30" s="30">
        <v>79153000</v>
      </c>
      <c r="K30" s="30">
        <v>1223020000</v>
      </c>
      <c r="L30" s="30">
        <v>40839000</v>
      </c>
      <c r="M30" s="30">
        <v>156748000</v>
      </c>
      <c r="N30" s="30">
        <v>0</v>
      </c>
      <c r="O30" s="31">
        <f t="shared" si="3"/>
        <v>3845810000</v>
      </c>
    </row>
    <row r="31" spans="2:15" ht="21" customHeight="1">
      <c r="B31" s="27" t="s">
        <v>62</v>
      </c>
      <c r="C31" s="26" t="s">
        <v>1</v>
      </c>
      <c r="E31" s="29" t="s">
        <v>105</v>
      </c>
      <c r="F31" s="30">
        <v>131160000</v>
      </c>
      <c r="G31" s="30">
        <v>21775000</v>
      </c>
      <c r="H31" s="30">
        <v>124035000</v>
      </c>
      <c r="I31" s="30">
        <v>0</v>
      </c>
      <c r="J31" s="30">
        <v>58576000</v>
      </c>
      <c r="K31" s="30">
        <v>317750000</v>
      </c>
      <c r="L31" s="30">
        <v>0</v>
      </c>
      <c r="M31" s="30">
        <v>0</v>
      </c>
      <c r="N31" s="30">
        <v>0</v>
      </c>
      <c r="O31" s="31">
        <f t="shared" si="3"/>
        <v>653296000</v>
      </c>
    </row>
    <row r="32" spans="2:15" ht="21" customHeight="1">
      <c r="B32" s="27" t="s">
        <v>63</v>
      </c>
      <c r="C32" s="26" t="s">
        <v>1</v>
      </c>
      <c r="E32" s="29" t="s">
        <v>106</v>
      </c>
      <c r="F32" s="30">
        <v>35546000</v>
      </c>
      <c r="G32" s="30">
        <v>6178000</v>
      </c>
      <c r="H32" s="30">
        <v>14174000</v>
      </c>
      <c r="I32" s="30">
        <v>0</v>
      </c>
      <c r="J32" s="30">
        <v>1384000</v>
      </c>
      <c r="K32" s="30">
        <v>139989000</v>
      </c>
      <c r="L32" s="30">
        <v>0</v>
      </c>
      <c r="M32" s="30">
        <v>0</v>
      </c>
      <c r="N32" s="30">
        <v>0</v>
      </c>
      <c r="O32" s="31">
        <f t="shared" si="3"/>
        <v>197271000</v>
      </c>
    </row>
    <row r="33" spans="2:15" ht="21" customHeight="1">
      <c r="B33" s="27" t="s">
        <v>64</v>
      </c>
      <c r="C33" s="26" t="s">
        <v>1</v>
      </c>
      <c r="E33" s="29" t="s">
        <v>107</v>
      </c>
      <c r="F33" s="30">
        <v>11642000</v>
      </c>
      <c r="G33" s="30">
        <v>1178000</v>
      </c>
      <c r="H33" s="30">
        <v>5287000</v>
      </c>
      <c r="I33" s="30">
        <v>0</v>
      </c>
      <c r="J33" s="30">
        <v>1030000</v>
      </c>
      <c r="K33" s="30">
        <v>1322000</v>
      </c>
      <c r="L33" s="30">
        <v>0</v>
      </c>
      <c r="M33" s="30">
        <v>0</v>
      </c>
      <c r="N33" s="30">
        <v>0</v>
      </c>
      <c r="O33" s="31">
        <f t="shared" si="3"/>
        <v>20459000</v>
      </c>
    </row>
    <row r="34" spans="2:15" ht="21" customHeight="1">
      <c r="B34" s="27" t="s">
        <v>65</v>
      </c>
      <c r="C34" s="26" t="s">
        <v>1</v>
      </c>
      <c r="E34" s="29" t="s">
        <v>108</v>
      </c>
      <c r="F34" s="30">
        <v>265462000</v>
      </c>
      <c r="G34" s="30">
        <v>55789000</v>
      </c>
      <c r="H34" s="30">
        <v>63233000</v>
      </c>
      <c r="I34" s="30">
        <v>0</v>
      </c>
      <c r="J34" s="30">
        <v>7450000</v>
      </c>
      <c r="K34" s="30">
        <v>34377000</v>
      </c>
      <c r="L34" s="30">
        <v>0</v>
      </c>
      <c r="M34" s="30">
        <v>0</v>
      </c>
      <c r="N34" s="30">
        <v>0</v>
      </c>
      <c r="O34" s="31">
        <f t="shared" si="3"/>
        <v>426311000</v>
      </c>
    </row>
    <row r="35" spans="2:15" ht="21" customHeight="1">
      <c r="B35" s="27" t="s">
        <v>66</v>
      </c>
      <c r="C35" s="26" t="s">
        <v>1</v>
      </c>
      <c r="E35" s="29" t="s">
        <v>109</v>
      </c>
      <c r="F35" s="30">
        <v>38250000</v>
      </c>
      <c r="G35" s="30">
        <v>4935000</v>
      </c>
      <c r="H35" s="30">
        <v>27880000</v>
      </c>
      <c r="I35" s="30">
        <v>0</v>
      </c>
      <c r="J35" s="30">
        <v>14886000</v>
      </c>
      <c r="K35" s="30">
        <v>6915000</v>
      </c>
      <c r="L35" s="30">
        <v>0</v>
      </c>
      <c r="M35" s="30">
        <v>0</v>
      </c>
      <c r="N35" s="30">
        <v>0</v>
      </c>
      <c r="O35" s="31">
        <f t="shared" si="3"/>
        <v>92866000</v>
      </c>
    </row>
    <row r="36" spans="2:15" ht="21" customHeight="1">
      <c r="B36" s="27" t="s">
        <v>67</v>
      </c>
      <c r="C36" s="26" t="s">
        <v>1</v>
      </c>
      <c r="E36" s="29" t="s">
        <v>110</v>
      </c>
      <c r="F36" s="30">
        <v>3426000</v>
      </c>
      <c r="G36" s="30">
        <v>443000</v>
      </c>
      <c r="H36" s="30">
        <v>2070000</v>
      </c>
      <c r="I36" s="30">
        <v>0</v>
      </c>
      <c r="J36" s="30">
        <v>172000</v>
      </c>
      <c r="K36" s="30">
        <v>4786000</v>
      </c>
      <c r="L36" s="30">
        <v>8307000</v>
      </c>
      <c r="M36" s="30">
        <v>0</v>
      </c>
      <c r="N36" s="30">
        <v>0</v>
      </c>
      <c r="O36" s="31">
        <f t="shared" si="3"/>
        <v>19204000</v>
      </c>
    </row>
    <row r="37" spans="2:15" ht="21" customHeight="1">
      <c r="B37" s="27" t="s">
        <v>68</v>
      </c>
      <c r="C37" s="26" t="s">
        <v>1</v>
      </c>
      <c r="E37" s="29" t="s">
        <v>111</v>
      </c>
      <c r="F37" s="30">
        <v>68228000</v>
      </c>
      <c r="G37" s="30">
        <v>9130000</v>
      </c>
      <c r="H37" s="30">
        <v>34596000</v>
      </c>
      <c r="I37" s="30">
        <v>0</v>
      </c>
      <c r="J37" s="30">
        <v>34644000</v>
      </c>
      <c r="K37" s="30">
        <v>72252000</v>
      </c>
      <c r="L37" s="30">
        <v>1807000</v>
      </c>
      <c r="M37" s="30">
        <v>0</v>
      </c>
      <c r="N37" s="30">
        <v>0</v>
      </c>
      <c r="O37" s="31">
        <f t="shared" si="3"/>
        <v>220657000</v>
      </c>
    </row>
    <row r="38" spans="2:15" ht="21" customHeight="1">
      <c r="B38" s="27" t="s">
        <v>69</v>
      </c>
      <c r="C38" s="26" t="s">
        <v>1</v>
      </c>
      <c r="E38" s="29" t="s">
        <v>112</v>
      </c>
      <c r="F38" s="30">
        <v>46233000</v>
      </c>
      <c r="G38" s="30">
        <v>5741000</v>
      </c>
      <c r="H38" s="30">
        <v>18614000</v>
      </c>
      <c r="I38" s="30">
        <v>0</v>
      </c>
      <c r="J38" s="30">
        <v>2042000</v>
      </c>
      <c r="K38" s="30">
        <v>4366000</v>
      </c>
      <c r="L38" s="30">
        <v>0</v>
      </c>
      <c r="M38" s="30">
        <v>0</v>
      </c>
      <c r="N38" s="30">
        <v>0</v>
      </c>
      <c r="O38" s="31">
        <f t="shared" si="3"/>
        <v>76996000</v>
      </c>
    </row>
    <row r="39" spans="2:15" ht="21" customHeight="1">
      <c r="B39" s="27" t="s">
        <v>70</v>
      </c>
      <c r="C39" s="26" t="s">
        <v>1</v>
      </c>
      <c r="E39" s="29" t="s">
        <v>113</v>
      </c>
      <c r="F39" s="30">
        <v>141660000</v>
      </c>
      <c r="G39" s="30">
        <v>14103000</v>
      </c>
      <c r="H39" s="30">
        <v>56941000</v>
      </c>
      <c r="I39" s="30">
        <v>0</v>
      </c>
      <c r="J39" s="30">
        <v>1075744000</v>
      </c>
      <c r="K39" s="30">
        <v>25427000</v>
      </c>
      <c r="L39" s="30">
        <v>26042000</v>
      </c>
      <c r="M39" s="30">
        <v>268275000</v>
      </c>
      <c r="N39" s="30">
        <v>0</v>
      </c>
      <c r="O39" s="31">
        <f t="shared" si="3"/>
        <v>1608192000</v>
      </c>
    </row>
    <row r="40" spans="2:15" ht="21" customHeight="1">
      <c r="B40" s="27" t="s">
        <v>71</v>
      </c>
      <c r="C40" s="26" t="s">
        <v>1</v>
      </c>
      <c r="E40" s="29" t="s">
        <v>114</v>
      </c>
      <c r="F40" s="30">
        <v>39899000</v>
      </c>
      <c r="G40" s="30">
        <v>5124000</v>
      </c>
      <c r="H40" s="30">
        <v>18264000</v>
      </c>
      <c r="I40" s="30">
        <v>0</v>
      </c>
      <c r="J40" s="30">
        <v>254194000</v>
      </c>
      <c r="K40" s="30">
        <v>3685000</v>
      </c>
      <c r="L40" s="30">
        <v>27094000</v>
      </c>
      <c r="M40" s="30">
        <v>0</v>
      </c>
      <c r="N40" s="30">
        <v>0</v>
      </c>
      <c r="O40" s="31">
        <f t="shared" si="3"/>
        <v>348260000</v>
      </c>
    </row>
    <row r="41" spans="2:15" ht="21" customHeight="1">
      <c r="B41" s="27" t="s">
        <v>72</v>
      </c>
      <c r="C41" s="26" t="s">
        <v>1</v>
      </c>
      <c r="E41" s="29" t="s">
        <v>115</v>
      </c>
      <c r="F41" s="30">
        <v>12906000</v>
      </c>
      <c r="G41" s="30">
        <v>2154000</v>
      </c>
      <c r="H41" s="30">
        <v>16467000</v>
      </c>
      <c r="I41" s="30">
        <v>0</v>
      </c>
      <c r="J41" s="30">
        <v>438000</v>
      </c>
      <c r="K41" s="30">
        <v>48441000</v>
      </c>
      <c r="L41" s="30">
        <v>93933000</v>
      </c>
      <c r="M41" s="30">
        <v>0</v>
      </c>
      <c r="N41" s="30">
        <v>0</v>
      </c>
      <c r="O41" s="31">
        <f t="shared" si="3"/>
        <v>174339000</v>
      </c>
    </row>
    <row r="42" spans="2:15" ht="21" customHeight="1">
      <c r="B42" s="27" t="s">
        <v>73</v>
      </c>
      <c r="C42" s="26" t="s">
        <v>1</v>
      </c>
      <c r="E42" s="29" t="s">
        <v>116</v>
      </c>
      <c r="F42" s="30">
        <v>23390000</v>
      </c>
      <c r="G42" s="30">
        <v>3089000</v>
      </c>
      <c r="H42" s="30">
        <v>7687000</v>
      </c>
      <c r="I42" s="30">
        <v>0</v>
      </c>
      <c r="J42" s="30">
        <v>2106000</v>
      </c>
      <c r="K42" s="30">
        <v>2248000</v>
      </c>
      <c r="L42" s="30">
        <v>0</v>
      </c>
      <c r="M42" s="30">
        <v>0</v>
      </c>
      <c r="N42" s="30">
        <v>0</v>
      </c>
      <c r="O42" s="31">
        <f t="shared" si="3"/>
        <v>38520000</v>
      </c>
    </row>
    <row r="43" spans="2:15" ht="21" customHeight="1">
      <c r="B43" s="27" t="s">
        <v>74</v>
      </c>
      <c r="C43" s="26" t="s">
        <v>1</v>
      </c>
      <c r="E43" s="29" t="s">
        <v>117</v>
      </c>
      <c r="F43" s="30">
        <v>202718000</v>
      </c>
      <c r="G43" s="30">
        <v>38084000</v>
      </c>
      <c r="H43" s="30">
        <v>31964000</v>
      </c>
      <c r="I43" s="30">
        <v>0</v>
      </c>
      <c r="J43" s="30">
        <v>15628000</v>
      </c>
      <c r="K43" s="30">
        <v>597673000</v>
      </c>
      <c r="L43" s="30">
        <v>0</v>
      </c>
      <c r="M43" s="30">
        <v>0</v>
      </c>
      <c r="N43" s="30">
        <v>0</v>
      </c>
      <c r="O43" s="31">
        <f t="shared" si="3"/>
        <v>886067000</v>
      </c>
    </row>
    <row r="44" spans="2:15" ht="21" customHeight="1">
      <c r="B44" s="27" t="s">
        <v>75</v>
      </c>
      <c r="C44" s="26" t="s">
        <v>1</v>
      </c>
      <c r="E44" s="29" t="s">
        <v>118</v>
      </c>
      <c r="F44" s="30">
        <v>50180000</v>
      </c>
      <c r="G44" s="30">
        <v>6410000</v>
      </c>
      <c r="H44" s="30">
        <v>409790000</v>
      </c>
      <c r="I44" s="30">
        <v>0</v>
      </c>
      <c r="J44" s="30">
        <v>32000</v>
      </c>
      <c r="K44" s="30">
        <v>901047000</v>
      </c>
      <c r="L44" s="30">
        <v>0</v>
      </c>
      <c r="M44" s="30">
        <v>0</v>
      </c>
      <c r="N44" s="30">
        <v>0</v>
      </c>
      <c r="O44" s="31">
        <f t="shared" si="3"/>
        <v>1367459000</v>
      </c>
    </row>
    <row r="45" spans="2:15" ht="21" customHeight="1">
      <c r="B45" s="27" t="s">
        <v>76</v>
      </c>
      <c r="C45" s="26" t="s">
        <v>1</v>
      </c>
      <c r="E45" s="29" t="s">
        <v>119</v>
      </c>
      <c r="F45" s="30">
        <v>27047000</v>
      </c>
      <c r="G45" s="30">
        <v>3294000</v>
      </c>
      <c r="H45" s="30">
        <v>8472000</v>
      </c>
      <c r="I45" s="30">
        <v>0</v>
      </c>
      <c r="J45" s="30">
        <v>4855000</v>
      </c>
      <c r="K45" s="30">
        <v>6479000</v>
      </c>
      <c r="L45" s="30">
        <v>0</v>
      </c>
      <c r="M45" s="30">
        <v>0</v>
      </c>
      <c r="N45" s="30">
        <v>0</v>
      </c>
      <c r="O45" s="31">
        <f t="shared" si="3"/>
        <v>50147000</v>
      </c>
    </row>
    <row r="46" spans="2:15" ht="21" customHeight="1">
      <c r="B46" s="27" t="s">
        <v>77</v>
      </c>
      <c r="C46" s="26" t="s">
        <v>1</v>
      </c>
      <c r="E46" s="29" t="s">
        <v>120</v>
      </c>
      <c r="F46" s="30">
        <v>14435000</v>
      </c>
      <c r="G46" s="30">
        <v>3092000</v>
      </c>
      <c r="H46" s="30">
        <v>5326000</v>
      </c>
      <c r="I46" s="30">
        <v>0</v>
      </c>
      <c r="J46" s="30">
        <v>4000</v>
      </c>
      <c r="K46" s="30">
        <v>8820000</v>
      </c>
      <c r="L46" s="30">
        <v>0</v>
      </c>
      <c r="M46" s="30">
        <v>0</v>
      </c>
      <c r="N46" s="30">
        <v>0</v>
      </c>
      <c r="O46" s="31">
        <f t="shared" si="3"/>
        <v>31677000</v>
      </c>
    </row>
    <row r="47" spans="2:15" ht="21" customHeight="1">
      <c r="B47" s="27" t="s">
        <v>78</v>
      </c>
      <c r="C47" s="26" t="s">
        <v>1</v>
      </c>
      <c r="E47" s="29" t="s">
        <v>121</v>
      </c>
      <c r="F47" s="30">
        <v>16332000</v>
      </c>
      <c r="G47" s="30">
        <v>2367000</v>
      </c>
      <c r="H47" s="30">
        <v>20164000</v>
      </c>
      <c r="I47" s="30">
        <v>0</v>
      </c>
      <c r="J47" s="30">
        <v>303657000</v>
      </c>
      <c r="K47" s="30">
        <v>2909000</v>
      </c>
      <c r="L47" s="30">
        <v>0</v>
      </c>
      <c r="M47" s="30">
        <v>0</v>
      </c>
      <c r="N47" s="30">
        <v>0</v>
      </c>
      <c r="O47" s="31">
        <f t="shared" si="3"/>
        <v>345429000</v>
      </c>
    </row>
    <row r="48" spans="2:15" ht="21" customHeight="1">
      <c r="B48" s="27" t="s">
        <v>79</v>
      </c>
      <c r="C48" s="26" t="s">
        <v>1</v>
      </c>
      <c r="E48" s="29" t="s">
        <v>122</v>
      </c>
      <c r="F48" s="30">
        <v>2126000000</v>
      </c>
      <c r="G48" s="30">
        <v>425197000</v>
      </c>
      <c r="H48" s="30">
        <v>1604856000</v>
      </c>
      <c r="I48" s="30">
        <v>0</v>
      </c>
      <c r="J48" s="30">
        <v>3817637000</v>
      </c>
      <c r="K48" s="30">
        <v>14530605000</v>
      </c>
      <c r="L48" s="30">
        <v>0</v>
      </c>
      <c r="M48" s="30">
        <v>0</v>
      </c>
      <c r="N48" s="30">
        <v>0</v>
      </c>
      <c r="O48" s="31">
        <f t="shared" si="3"/>
        <v>22504295000</v>
      </c>
    </row>
    <row r="49" spans="2:15" ht="21" customHeight="1">
      <c r="B49" s="27" t="s">
        <v>80</v>
      </c>
      <c r="C49" s="26" t="s">
        <v>1</v>
      </c>
      <c r="E49" s="29" t="s">
        <v>123</v>
      </c>
      <c r="F49" s="30">
        <v>11719000</v>
      </c>
      <c r="G49" s="30">
        <v>1635000</v>
      </c>
      <c r="H49" s="30">
        <v>8900000</v>
      </c>
      <c r="I49" s="30">
        <v>0</v>
      </c>
      <c r="J49" s="30">
        <v>487000</v>
      </c>
      <c r="K49" s="30">
        <v>19568000</v>
      </c>
      <c r="L49" s="30">
        <v>0</v>
      </c>
      <c r="M49" s="30">
        <v>0</v>
      </c>
      <c r="N49" s="30">
        <v>0</v>
      </c>
      <c r="O49" s="31">
        <f t="shared" si="3"/>
        <v>42309000</v>
      </c>
    </row>
    <row r="50" spans="2:15" ht="21" customHeight="1">
      <c r="B50" s="27" t="s">
        <v>81</v>
      </c>
      <c r="C50" s="26" t="s">
        <v>1</v>
      </c>
      <c r="E50" s="29" t="s">
        <v>124</v>
      </c>
      <c r="F50" s="30">
        <v>2270000</v>
      </c>
      <c r="G50" s="30">
        <v>314000</v>
      </c>
      <c r="H50" s="30">
        <v>4363000</v>
      </c>
      <c r="I50" s="30">
        <v>0</v>
      </c>
      <c r="J50" s="30">
        <v>22000</v>
      </c>
      <c r="K50" s="30">
        <v>13694000</v>
      </c>
      <c r="L50" s="30">
        <v>159230000</v>
      </c>
      <c r="M50" s="30">
        <v>0</v>
      </c>
      <c r="N50" s="30">
        <v>0</v>
      </c>
      <c r="O50" s="31">
        <f t="shared" si="3"/>
        <v>179893000</v>
      </c>
    </row>
    <row r="51" spans="2:15" ht="21" customHeight="1">
      <c r="B51" s="27" t="s">
        <v>82</v>
      </c>
      <c r="C51" s="26" t="s">
        <v>1</v>
      </c>
      <c r="E51" s="29" t="s">
        <v>125</v>
      </c>
      <c r="F51" s="30">
        <v>2440000</v>
      </c>
      <c r="G51" s="30">
        <v>366000</v>
      </c>
      <c r="H51" s="30">
        <v>4475000</v>
      </c>
      <c r="I51" s="30">
        <v>0</v>
      </c>
      <c r="J51" s="30">
        <v>22000</v>
      </c>
      <c r="K51" s="30">
        <v>16017000</v>
      </c>
      <c r="L51" s="30">
        <v>195350000</v>
      </c>
      <c r="M51" s="30">
        <v>0</v>
      </c>
      <c r="N51" s="30">
        <v>0</v>
      </c>
      <c r="O51" s="31">
        <f t="shared" si="3"/>
        <v>218670000</v>
      </c>
    </row>
    <row r="52" spans="2:15" ht="21" customHeight="1">
      <c r="B52" s="27" t="s">
        <v>83</v>
      </c>
      <c r="C52" s="26" t="s">
        <v>1</v>
      </c>
      <c r="E52" s="29" t="s">
        <v>126</v>
      </c>
      <c r="F52" s="30">
        <v>2082000</v>
      </c>
      <c r="G52" s="30">
        <v>277000</v>
      </c>
      <c r="H52" s="30">
        <v>4303000</v>
      </c>
      <c r="I52" s="30">
        <v>0</v>
      </c>
      <c r="J52" s="30">
        <v>22000</v>
      </c>
      <c r="K52" s="30">
        <v>5889000</v>
      </c>
      <c r="L52" s="30">
        <v>142868000</v>
      </c>
      <c r="M52" s="30">
        <v>0</v>
      </c>
      <c r="N52" s="30">
        <v>0</v>
      </c>
      <c r="O52" s="31">
        <f t="shared" si="3"/>
        <v>155441000</v>
      </c>
    </row>
    <row r="53" spans="2:15" ht="21" customHeight="1">
      <c r="B53" s="27" t="s">
        <v>84</v>
      </c>
      <c r="C53" s="26" t="s">
        <v>1</v>
      </c>
      <c r="E53" s="29" t="s">
        <v>127</v>
      </c>
      <c r="F53" s="30">
        <v>1750315000</v>
      </c>
      <c r="G53" s="30">
        <v>306109000</v>
      </c>
      <c r="H53" s="30">
        <v>314915000</v>
      </c>
      <c r="I53" s="30">
        <v>0</v>
      </c>
      <c r="J53" s="30">
        <v>42047000</v>
      </c>
      <c r="K53" s="30">
        <v>14103738000</v>
      </c>
      <c r="L53" s="30">
        <v>261984000</v>
      </c>
      <c r="M53" s="30">
        <v>0</v>
      </c>
      <c r="N53" s="30">
        <v>0</v>
      </c>
      <c r="O53" s="31">
        <f t="shared" si="3"/>
        <v>16779108000</v>
      </c>
    </row>
    <row r="54" spans="2:15" ht="21" customHeight="1">
      <c r="B54" s="27" t="s">
        <v>85</v>
      </c>
      <c r="C54" s="26" t="s">
        <v>1</v>
      </c>
      <c r="E54" s="29" t="s">
        <v>128</v>
      </c>
      <c r="F54" s="30">
        <v>1648000</v>
      </c>
      <c r="G54" s="30">
        <v>334000</v>
      </c>
      <c r="H54" s="30">
        <v>1690000</v>
      </c>
      <c r="I54" s="30">
        <v>0</v>
      </c>
      <c r="J54" s="30">
        <v>0</v>
      </c>
      <c r="K54" s="30">
        <v>1983000</v>
      </c>
      <c r="L54" s="30">
        <v>0</v>
      </c>
      <c r="M54" s="30">
        <v>0</v>
      </c>
      <c r="N54" s="30">
        <v>0</v>
      </c>
      <c r="O54" s="31">
        <f t="shared" si="3"/>
        <v>5655000</v>
      </c>
    </row>
    <row r="55" spans="2:15" ht="21" customHeight="1">
      <c r="B55" s="27" t="s">
        <v>86</v>
      </c>
      <c r="C55" s="26" t="s">
        <v>1</v>
      </c>
      <c r="E55" s="29" t="s">
        <v>129</v>
      </c>
      <c r="F55" s="30">
        <v>66321000</v>
      </c>
      <c r="G55" s="30">
        <v>10700000</v>
      </c>
      <c r="H55" s="30">
        <v>59660000</v>
      </c>
      <c r="I55" s="30">
        <v>0</v>
      </c>
      <c r="J55" s="30">
        <v>1802000</v>
      </c>
      <c r="K55" s="30">
        <v>19039000</v>
      </c>
      <c r="L55" s="30">
        <v>0</v>
      </c>
      <c r="M55" s="30">
        <v>0</v>
      </c>
      <c r="N55" s="30">
        <v>0</v>
      </c>
      <c r="O55" s="31">
        <f t="shared" si="3"/>
        <v>157522000</v>
      </c>
    </row>
    <row r="56" spans="2:15" ht="21" customHeight="1">
      <c r="B56" s="27" t="s">
        <v>87</v>
      </c>
      <c r="C56" s="26" t="s">
        <v>1</v>
      </c>
      <c r="E56" s="29" t="s">
        <v>130</v>
      </c>
      <c r="F56" s="30">
        <v>12786000</v>
      </c>
      <c r="G56" s="30">
        <v>1680000</v>
      </c>
      <c r="H56" s="30">
        <v>7747000</v>
      </c>
      <c r="I56" s="30">
        <v>0</v>
      </c>
      <c r="J56" s="30">
        <v>673000</v>
      </c>
      <c r="K56" s="30">
        <v>4079000</v>
      </c>
      <c r="L56" s="30">
        <v>0</v>
      </c>
      <c r="M56" s="30">
        <v>0</v>
      </c>
      <c r="N56" s="30">
        <v>0</v>
      </c>
      <c r="O56" s="31">
        <f t="shared" si="3"/>
        <v>26965000</v>
      </c>
    </row>
    <row r="57" spans="2:15" ht="21" customHeight="1">
      <c r="B57" s="27" t="s">
        <v>88</v>
      </c>
      <c r="C57" s="26" t="s">
        <v>1</v>
      </c>
      <c r="E57" s="29" t="s">
        <v>131</v>
      </c>
      <c r="F57" s="30">
        <v>3567000</v>
      </c>
      <c r="G57" s="30">
        <v>392000</v>
      </c>
      <c r="H57" s="30">
        <v>4828000</v>
      </c>
      <c r="I57" s="30">
        <v>0</v>
      </c>
      <c r="J57" s="30">
        <v>443000</v>
      </c>
      <c r="K57" s="30">
        <v>0</v>
      </c>
      <c r="L57" s="30">
        <v>0</v>
      </c>
      <c r="M57" s="30">
        <v>0</v>
      </c>
      <c r="N57" s="30">
        <v>0</v>
      </c>
      <c r="O57" s="31">
        <f t="shared" si="3"/>
        <v>9230000</v>
      </c>
    </row>
    <row r="58" spans="2:15" ht="21" customHeight="1" thickBot="1">
      <c r="B58" s="27" t="s">
        <v>89</v>
      </c>
      <c r="C58" s="26" t="s">
        <v>1</v>
      </c>
      <c r="E58" s="29" t="s">
        <v>132</v>
      </c>
      <c r="F58" s="30">
        <v>12385000</v>
      </c>
      <c r="G58" s="30">
        <v>2361000</v>
      </c>
      <c r="H58" s="30">
        <v>20401000</v>
      </c>
      <c r="I58" s="30">
        <v>0</v>
      </c>
      <c r="J58" s="30">
        <v>577000</v>
      </c>
      <c r="K58" s="30">
        <v>17009000</v>
      </c>
      <c r="L58" s="30">
        <v>10224000</v>
      </c>
      <c r="M58" s="30">
        <v>0</v>
      </c>
      <c r="N58" s="30">
        <v>0</v>
      </c>
      <c r="O58" s="31">
        <f t="shared" si="3"/>
        <v>62957000</v>
      </c>
    </row>
    <row r="59" spans="2:15" s="28" customFormat="1" ht="21" customHeight="1" hidden="1">
      <c r="B59" s="27" t="s">
        <v>1</v>
      </c>
      <c r="E59" s="32" t="s">
        <v>133</v>
      </c>
      <c r="F59" s="33">
        <v>217590811000</v>
      </c>
      <c r="G59" s="33">
        <v>36551189000</v>
      </c>
      <c r="H59" s="33">
        <v>73666482000</v>
      </c>
      <c r="I59" s="33">
        <v>96000000000</v>
      </c>
      <c r="J59" s="33">
        <v>412888598500</v>
      </c>
      <c r="K59" s="33">
        <v>90634000000</v>
      </c>
      <c r="L59" s="33">
        <v>61552253000</v>
      </c>
      <c r="M59" s="33">
        <v>18134766000</v>
      </c>
      <c r="N59" s="33">
        <v>6674546000</v>
      </c>
      <c r="O59" s="34" t="s">
        <v>1</v>
      </c>
    </row>
    <row r="60" spans="1:15" s="28" customFormat="1" ht="12" customHeight="1" thickBot="1">
      <c r="A60" s="35" t="s">
        <v>37</v>
      </c>
      <c r="E60" s="36" t="s">
        <v>1</v>
      </c>
      <c r="F60" s="37" t="s">
        <v>1</v>
      </c>
      <c r="G60" s="37" t="s">
        <v>1</v>
      </c>
      <c r="H60" s="37" t="s">
        <v>1</v>
      </c>
      <c r="I60" s="37" t="s">
        <v>1</v>
      </c>
      <c r="J60" s="37" t="s">
        <v>1</v>
      </c>
      <c r="K60" s="37" t="s">
        <v>1</v>
      </c>
      <c r="L60" s="37" t="s">
        <v>1</v>
      </c>
      <c r="M60" s="37" t="s">
        <v>1</v>
      </c>
      <c r="N60" s="37" t="s">
        <v>1</v>
      </c>
      <c r="O60" s="38" t="s">
        <v>1</v>
      </c>
    </row>
    <row r="61" spans="1:15" s="28" customFormat="1" ht="27" customHeight="1" thickBot="1">
      <c r="A61" s="35" t="s">
        <v>1</v>
      </c>
      <c r="B61" s="39" t="s">
        <v>38</v>
      </c>
      <c r="E61" s="40" t="s">
        <v>39</v>
      </c>
      <c r="F61" s="41">
        <v>8908199000</v>
      </c>
      <c r="G61" s="41">
        <v>1600425000</v>
      </c>
      <c r="H61" s="41">
        <v>4995628000</v>
      </c>
      <c r="I61" s="41">
        <v>0</v>
      </c>
      <c r="J61" s="41">
        <v>11803657000</v>
      </c>
      <c r="K61" s="41">
        <v>35329581000</v>
      </c>
      <c r="L61" s="41">
        <v>2672766000</v>
      </c>
      <c r="M61" s="41">
        <v>10124023000</v>
      </c>
      <c r="N61" s="41">
        <v>0</v>
      </c>
      <c r="O61" s="42">
        <f>SUM(F61:N61)</f>
        <v>75434279000</v>
      </c>
    </row>
    <row r="62" spans="1:15" s="28" customFormat="1" ht="27" customHeight="1" thickBot="1">
      <c r="A62" s="35" t="s">
        <v>1</v>
      </c>
      <c r="B62" s="39" t="s">
        <v>40</v>
      </c>
      <c r="E62" s="40" t="s">
        <v>134</v>
      </c>
      <c r="F62" s="41">
        <v>18882704000</v>
      </c>
      <c r="G62" s="41">
        <v>2861958000</v>
      </c>
      <c r="H62" s="41">
        <v>3637319000</v>
      </c>
      <c r="I62" s="41">
        <v>0</v>
      </c>
      <c r="J62" s="41">
        <v>839592000</v>
      </c>
      <c r="K62" s="41">
        <v>6898834000</v>
      </c>
      <c r="L62" s="41">
        <v>0</v>
      </c>
      <c r="M62" s="41">
        <v>0</v>
      </c>
      <c r="N62" s="41">
        <v>0</v>
      </c>
      <c r="O62" s="42">
        <f>SUM(F62:N62)</f>
        <v>33120407000</v>
      </c>
    </row>
    <row r="63" spans="1:15" s="28" customFormat="1" ht="27" customHeight="1" thickBot="1">
      <c r="A63" s="35" t="s">
        <v>37</v>
      </c>
      <c r="B63" s="39" t="s">
        <v>1</v>
      </c>
      <c r="E63" s="40" t="s">
        <v>41</v>
      </c>
      <c r="F63" s="41">
        <f aca="true" t="shared" si="4" ref="F63:O63">F62+F61</f>
        <v>27790903000</v>
      </c>
      <c r="G63" s="41">
        <f t="shared" si="4"/>
        <v>4462383000</v>
      </c>
      <c r="H63" s="41">
        <f t="shared" si="4"/>
        <v>8632947000</v>
      </c>
      <c r="I63" s="41">
        <f t="shared" si="4"/>
        <v>0</v>
      </c>
      <c r="J63" s="41">
        <f t="shared" si="4"/>
        <v>12643249000</v>
      </c>
      <c r="K63" s="41">
        <f t="shared" si="4"/>
        <v>42228415000</v>
      </c>
      <c r="L63" s="41">
        <f t="shared" si="4"/>
        <v>2672766000</v>
      </c>
      <c r="M63" s="41">
        <f t="shared" si="4"/>
        <v>10124023000</v>
      </c>
      <c r="N63" s="41">
        <f t="shared" si="4"/>
        <v>0</v>
      </c>
      <c r="O63" s="41">
        <f t="shared" si="4"/>
        <v>108554686000</v>
      </c>
    </row>
    <row r="64" ht="12.75">
      <c r="O64" s="19" t="s">
        <v>1</v>
      </c>
    </row>
  </sheetData>
  <sheetProtection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rstPageNumber="1" useFirstPageNumber="1"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2019-02-25T09:48:46Z</cp:lastPrinted>
  <dcterms:created xsi:type="dcterms:W3CDTF">2017-10-13T12:18:55Z</dcterms:created>
  <dcterms:modified xsi:type="dcterms:W3CDTF">2019-02-25T09:48:53Z</dcterms:modified>
  <cp:category/>
  <cp:version/>
  <cp:contentType/>
  <cp:contentStatus/>
</cp:coreProperties>
</file>