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" sheetId="1" r:id="rId1"/>
  </sheets>
  <definedNames>
    <definedName name="Asama">'2017'!$B$2</definedName>
    <definedName name="AsamaAd">'2017'!$C$2</definedName>
    <definedName name="ButceYil">'2017'!$B$1</definedName>
    <definedName name="SatirBaslik">'2017'!$A$17:$B$26</definedName>
    <definedName name="SutunBaslik">'2017'!$D$1:$O$5</definedName>
    <definedName name="TeklifYil">'2017'!$B$5</definedName>
    <definedName name="_xlnm.Print_Area" localSheetId="0">'2017'!$B$1:$P$74</definedName>
  </definedNames>
  <calcPr fullCalcOnLoad="1"/>
</workbook>
</file>

<file path=xl/sharedStrings.xml><?xml version="1.0" encoding="utf-8"?>
<sst xmlns="http://schemas.openxmlformats.org/spreadsheetml/2006/main" count="432" uniqueCount="139">
  <si>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</si>
  <si>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</si>
  <si>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</si>
  <si>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</si>
  <si>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</si>
  <si>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</si>
  <si>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</si>
  <si>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</si>
  <si>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</si>
  <si>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</si>
  <si>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</si>
  <si>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</si>
  <si>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</si>
  <si>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</si>
  <si>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</si>
  <si>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</si>
  <si>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</si>
  <si>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</si>
  <si>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</si>
  <si>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</si>
  <si>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</si>
  <si>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</si>
  <si>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(I) SAYILI CETVEL - GENEL BÜTÇELİ İDARELER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</si>
  <si>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</si>
  <si>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</si>
  <si>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</si>
  <si>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</si>
  <si>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</si>
  <si>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</si>
  <si>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</si>
  <si>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</si>
  <si>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</si>
  <si>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</si>
  <si>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</si>
  <si>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</si>
  <si>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</si>
  <si>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</si>
  <si>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</si>
  <si>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</si>
  <si>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</si>
  <si>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</si>
  <si>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</si>
  <si>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</si>
  <si>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</si>
  <si>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XX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</si>
  <si>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</si>
  <si>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</si>
  <si>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</si>
  <si>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</si>
  <si>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</si>
  <si>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HARİÇ, GELİRDEN AYRILAN PAY DAHİL)</t>
  </si>
  <si>
    <t>MERKEZİ YÖNETİM BÜTÇESİ TOPLAMI ( HAZİNE YARDIMLARI VE GELİRDEN AYRILAN PAY HARİÇ)</t>
  </si>
  <si>
    <t>2017</t>
  </si>
  <si>
    <t>Tasarı</t>
  </si>
  <si>
    <t>3</t>
  </si>
  <si>
    <t>07.75</t>
  </si>
  <si>
    <t>07.76</t>
  </si>
  <si>
    <t>07.77</t>
  </si>
  <si>
    <t>07.82</t>
  </si>
  <si>
    <t>07.86</t>
  </si>
  <si>
    <t>07.96</t>
  </si>
  <si>
    <t>10.81</t>
  </si>
  <si>
    <t>10.82</t>
  </si>
  <si>
    <t>10.83</t>
  </si>
  <si>
    <t>10.84</t>
  </si>
  <si>
    <t>10.85</t>
  </si>
  <si>
    <t>11</t>
  </si>
  <si>
    <t>12</t>
  </si>
  <si>
    <t>12.76</t>
  </si>
  <si>
    <t>13</t>
  </si>
  <si>
    <t>15</t>
  </si>
  <si>
    <t>15.75</t>
  </si>
  <si>
    <t>15.76</t>
  </si>
  <si>
    <t>18</t>
  </si>
  <si>
    <t>18.75</t>
  </si>
  <si>
    <t>20</t>
  </si>
  <si>
    <t>21</t>
  </si>
  <si>
    <t>23</t>
  </si>
  <si>
    <t>24</t>
  </si>
  <si>
    <t>25</t>
  </si>
  <si>
    <t>26</t>
  </si>
  <si>
    <t>27</t>
  </si>
  <si>
    <t>27.75</t>
  </si>
  <si>
    <t>28</t>
  </si>
  <si>
    <t>29</t>
  </si>
  <si>
    <t>30</t>
  </si>
  <si>
    <t>31</t>
  </si>
  <si>
    <t>32</t>
  </si>
  <si>
    <t>32.75</t>
  </si>
  <si>
    <t>33</t>
  </si>
  <si>
    <t>33.75</t>
  </si>
  <si>
    <t>34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</si>
  <si>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</si>
  <si>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</si>
  <si>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</si>
  <si>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</si>
  <si>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</si>
  <si>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</si>
  <si>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</si>
  <si>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</si>
  <si>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</si>
  <si>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</si>
  <si>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</si>
  <si>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</si>
  <si>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</si>
  <si>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</si>
  <si>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</si>
  <si>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</si>
  <si>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</si>
  <si>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</si>
  <si>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</si>
  <si>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KAMU DÜZENİ VE GÜVENLİĞİ MÜSTEŞARLIĞI</t>
  </si>
  <si>
    <t>GÖÇ İDARESİ GENEL MÜDÜRLÜĞÜ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</si>
  <si>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</si>
  <si>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</si>
  <si>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</si>
  <si>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</si>
  <si>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</si>
  <si>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TÜRKİYE KAMU HASTANELERİ KURUMU</t>
  </si>
  <si>
    <t>TÜRKİYE HALK SAĞLIĞI KURUMU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</si>
  <si>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</si>
  <si>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</si>
  <si>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</si>
  <si>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</si>
  <si>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</si>
  <si>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</si>
  <si>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</si>
  <si>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</si>
  <si>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</si>
  <si>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</si>
  <si>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</si>
  <si>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</si>
  <si>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</si>
  <si>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</si>
  <si>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</si>
  <si>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TÜRKİYE İSTATİSTİK KURUMU</t>
  </si>
  <si>
    <t>ORMAN VE SU İŞLERİ BAKANLIĞI</t>
  </si>
  <si>
    <t>METEOROLOJİ GENEL MÜDÜRLÜĞÜ</t>
  </si>
  <si>
    <t>ULAŞTIRMA, DENİZCİLİK VE HABERLEŞME BAKANLIĞI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</si>
</sst>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3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color indexed="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21" borderId="6" applyNumberFormat="0" applyAlignment="0" applyProtection="0"/>
    <xf numFmtId="0" fontId="37" fillId="23" borderId="7" applyNumberFormat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8" applyNumberFormat="0" applyFont="0" applyAlignment="0" applyProtection="0"/>
    <xf numFmtId="0" fontId="4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0" fontId="3" fillId="0" borderId="27" xfId="0" applyFont="1" applyFill="1" applyBorder="1" applyAlignment="1">
      <alignment horizontal="left"/>
    </xf>
    <xf numFmtId="3" fontId="7" fillId="0" borderId="28" xfId="0" applyNumberFormat="1" applyFont="1" applyFill="1" applyBorder="1" applyAlignment="1">
      <alignment vertical="center" wrapText="1"/>
    </xf>
    <xf numFmtId="3" fontId="7" fillId="0" borderId="29" xfId="0" applyNumberFormat="1" applyFont="1" applyFill="1" applyBorder="1" applyAlignment="1">
      <alignment vertical="center" wrapText="1"/>
    </xf>
    <xf numFmtId="3" fontId="2" fillId="0" borderId="30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/>
    </xf>
    <xf numFmtId="3" fontId="8" fillId="0" borderId="36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"/>
  <sheetViews>
    <sheetView tabSelected="1" zoomScale="60" zoomScaleNormal="60" workbookViewId="0" topLeftCell="E10">
      <selection activeCell="V22" sqref="V22"/>
    </sheetView>
  </sheetViews>
  <sheetFormatPr defaultColWidth="9.00390625" defaultRowHeight="15" customHeight="1"/>
  <cols>
    <col min="1" max="3" width="9.125" style="6" hidden="1" customWidth="1"/>
    <col min="4" max="4" width="16.625" style="6" hidden="1" customWidth="1"/>
    <col min="5" max="5" width="82.875" style="6" customWidth="1"/>
    <col min="6" max="6" width="28.125" style="6" customWidth="1"/>
    <col min="7" max="7" width="22.375" style="6" bestFit="1" customWidth="1"/>
    <col min="8" max="8" width="23.125" style="6" bestFit="1" customWidth="1"/>
    <col min="9" max="13" width="22.375" style="6" bestFit="1" customWidth="1"/>
    <col min="14" max="14" width="26.75390625" style="6" customWidth="1"/>
    <col min="15" max="15" width="27.125" style="6" customWidth="1"/>
    <col min="16" max="16" width="24.75390625" style="6" bestFit="1" customWidth="1"/>
    <col min="17" max="17" width="4.375" style="6" hidden="1" customWidth="1"/>
    <col min="18" max="18" width="9.125" style="6" bestFit="1" customWidth="1"/>
    <col min="19" max="21" width="9.125" style="6" customWidth="1"/>
    <col min="22" max="22" width="19.125" style="6" bestFit="1" customWidth="1"/>
    <col min="23" max="23" width="16.625" style="6" customWidth="1"/>
    <col min="24" max="16384" width="9.125" style="6" customWidth="1"/>
  </cols>
  <sheetData>
    <row r="1" spans="1:15" ht="15" hidden="1">
      <c r="A1" s="1" t="s">
        <v>0</v>
      </c>
      <c r="B1" s="2" t="s">
        <v>52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5" t="s">
        <v>4</v>
      </c>
    </row>
    <row r="2" spans="1:16" ht="15" hidden="1">
      <c r="A2" s="1" t="s">
        <v>5</v>
      </c>
      <c r="B2" s="2" t="s">
        <v>54</v>
      </c>
      <c r="C2" s="3" t="s">
        <v>53</v>
      </c>
      <c r="D2" s="4" t="s">
        <v>6</v>
      </c>
      <c r="E2" s="6" t="str">
        <f aca="true" t="shared" si="0" ref="E2:O2">ButceYil</f>
        <v>2017</v>
      </c>
      <c r="F2" s="6" t="str">
        <f t="shared" si="0"/>
        <v>2017</v>
      </c>
      <c r="G2" s="6" t="str">
        <f t="shared" si="0"/>
        <v>2017</v>
      </c>
      <c r="H2" s="6" t="str">
        <f t="shared" si="0"/>
        <v>2017</v>
      </c>
      <c r="I2" s="6" t="str">
        <f t="shared" si="0"/>
        <v>2017</v>
      </c>
      <c r="J2" s="6" t="str">
        <f t="shared" si="0"/>
        <v>2017</v>
      </c>
      <c r="K2" s="6" t="str">
        <f t="shared" si="0"/>
        <v>2017</v>
      </c>
      <c r="L2" s="6" t="str">
        <f t="shared" si="0"/>
        <v>2017</v>
      </c>
      <c r="M2" s="6" t="str">
        <f t="shared" si="0"/>
        <v>2017</v>
      </c>
      <c r="N2" s="6" t="str">
        <f t="shared" si="0"/>
        <v>2017</v>
      </c>
      <c r="O2" s="6" t="str">
        <f t="shared" si="0"/>
        <v>2017</v>
      </c>
      <c r="P2" s="7" t="s">
        <v>1</v>
      </c>
    </row>
    <row r="3" spans="1:16" ht="15" hidden="1">
      <c r="A3" s="1" t="s">
        <v>1</v>
      </c>
      <c r="B3" s="2" t="s">
        <v>1</v>
      </c>
      <c r="C3" s="3" t="s">
        <v>1</v>
      </c>
      <c r="D3" s="4" t="s">
        <v>7</v>
      </c>
      <c r="F3" s="6" t="str">
        <f aca="true" t="shared" si="1" ref="F3:O3">ButceYil</f>
        <v>2017</v>
      </c>
      <c r="G3" s="6" t="str">
        <f t="shared" si="1"/>
        <v>2017</v>
      </c>
      <c r="H3" s="6" t="str">
        <f t="shared" si="1"/>
        <v>2017</v>
      </c>
      <c r="I3" s="6" t="str">
        <f t="shared" si="1"/>
        <v>2017</v>
      </c>
      <c r="J3" s="6" t="str">
        <f t="shared" si="1"/>
        <v>2017</v>
      </c>
      <c r="K3" s="6" t="str">
        <f t="shared" si="1"/>
        <v>2017</v>
      </c>
      <c r="L3" s="6" t="str">
        <f t="shared" si="1"/>
        <v>2017</v>
      </c>
      <c r="M3" s="6" t="str">
        <f t="shared" si="1"/>
        <v>2017</v>
      </c>
      <c r="N3" s="6" t="str">
        <f t="shared" si="1"/>
        <v>2017</v>
      </c>
      <c r="O3" s="6" t="str">
        <f t="shared" si="1"/>
        <v>2017</v>
      </c>
      <c r="P3" s="7" t="s">
        <v>1</v>
      </c>
    </row>
    <row r="4" spans="1:15" ht="15" hidden="1">
      <c r="A4" s="1" t="s">
        <v>1</v>
      </c>
      <c r="B4" s="2" t="s">
        <v>1</v>
      </c>
      <c r="C4" s="3" t="s">
        <v>1</v>
      </c>
      <c r="D4" s="4" t="s">
        <v>8</v>
      </c>
      <c r="E4" s="8" t="str">
        <f aca="true" t="shared" si="2" ref="E4:O4">Asama</f>
        <v>3</v>
      </c>
      <c r="F4" s="8" t="str">
        <f t="shared" si="2"/>
        <v>3</v>
      </c>
      <c r="G4" s="8" t="str">
        <f t="shared" si="2"/>
        <v>3</v>
      </c>
      <c r="H4" s="8" t="str">
        <f t="shared" si="2"/>
        <v>3</v>
      </c>
      <c r="I4" s="8" t="str">
        <f t="shared" si="2"/>
        <v>3</v>
      </c>
      <c r="J4" s="8" t="str">
        <f t="shared" si="2"/>
        <v>3</v>
      </c>
      <c r="K4" s="8" t="str">
        <f t="shared" si="2"/>
        <v>3</v>
      </c>
      <c r="L4" s="8" t="str">
        <f t="shared" si="2"/>
        <v>3</v>
      </c>
      <c r="M4" s="8" t="str">
        <f t="shared" si="2"/>
        <v>3</v>
      </c>
      <c r="N4" s="8" t="str">
        <f t="shared" si="2"/>
        <v>3</v>
      </c>
      <c r="O4" s="8" t="str">
        <f t="shared" si="2"/>
        <v>3</v>
      </c>
    </row>
    <row r="5" spans="1:15" ht="15" hidden="1">
      <c r="A5" s="1" t="s">
        <v>9</v>
      </c>
      <c r="B5" s="3" t="s">
        <v>52</v>
      </c>
      <c r="C5" s="3" t="s">
        <v>1</v>
      </c>
      <c r="D5" s="4" t="s">
        <v>10</v>
      </c>
      <c r="E5" s="9" t="s">
        <v>1</v>
      </c>
      <c r="F5" s="10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2" t="s">
        <v>19</v>
      </c>
      <c r="O5" s="13" t="s">
        <v>20</v>
      </c>
    </row>
    <row r="6" spans="1:12" ht="15" hidden="1">
      <c r="A6" s="3" t="s">
        <v>1</v>
      </c>
      <c r="B6" s="3" t="s">
        <v>1</v>
      </c>
      <c r="C6" s="3" t="s">
        <v>1</v>
      </c>
      <c r="D6" s="5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</row>
    <row r="7" spans="1:3" ht="15" hidden="1">
      <c r="A7" s="3" t="s">
        <v>21</v>
      </c>
      <c r="B7" s="3" t="s">
        <v>1</v>
      </c>
      <c r="C7" s="3" t="s">
        <v>1</v>
      </c>
    </row>
    <row r="8" spans="1:3" ht="15" hidden="1">
      <c r="A8" s="3" t="s">
        <v>1</v>
      </c>
      <c r="B8" s="3" t="s">
        <v>1</v>
      </c>
      <c r="C8" s="3" t="s">
        <v>1</v>
      </c>
    </row>
    <row r="9" spans="1:3" ht="15" hidden="1">
      <c r="A9" s="3" t="s">
        <v>1</v>
      </c>
      <c r="B9" s="3" t="s">
        <v>1</v>
      </c>
      <c r="C9" s="3" t="s">
        <v>1</v>
      </c>
    </row>
    <row r="10" spans="1:17" ht="23.25" customHeight="1">
      <c r="A10" s="3" t="s">
        <v>1</v>
      </c>
      <c r="B10" s="3" t="s">
        <v>1</v>
      </c>
      <c r="C10" s="3" t="s">
        <v>1</v>
      </c>
      <c r="E10" s="54" t="str">
        <f>TeklifYil&amp;"  "&amp;A7</f>
        <v>2017  YILI MERKEZİ YÖNETİM BÜTÇE KANUNU İCMALİ</v>
      </c>
      <c r="F10" s="54" t="s">
        <v>1</v>
      </c>
      <c r="G10" s="54" t="s">
        <v>1</v>
      </c>
      <c r="H10" s="54" t="s">
        <v>1</v>
      </c>
      <c r="I10" s="54" t="s">
        <v>1</v>
      </c>
      <c r="J10" s="54" t="s">
        <v>1</v>
      </c>
      <c r="K10" s="54" t="s">
        <v>1</v>
      </c>
      <c r="L10" s="54" t="s">
        <v>1</v>
      </c>
      <c r="M10" s="54" t="s">
        <v>1</v>
      </c>
      <c r="N10" s="54" t="s">
        <v>1</v>
      </c>
      <c r="O10" s="54" t="s">
        <v>1</v>
      </c>
      <c r="P10" s="54" t="s">
        <v>1</v>
      </c>
      <c r="Q10" s="14" t="s">
        <v>1</v>
      </c>
    </row>
    <row r="11" spans="1:17" ht="21" customHeight="1">
      <c r="A11" s="3" t="s">
        <v>1</v>
      </c>
      <c r="B11" s="3" t="s">
        <v>1</v>
      </c>
      <c r="C11" s="3" t="s">
        <v>1</v>
      </c>
      <c r="E11" s="54" t="s">
        <v>22</v>
      </c>
      <c r="F11" s="54" t="s">
        <v>1</v>
      </c>
      <c r="G11" s="54" t="s">
        <v>1</v>
      </c>
      <c r="H11" s="54" t="s">
        <v>1</v>
      </c>
      <c r="I11" s="54" t="s">
        <v>1</v>
      </c>
      <c r="J11" s="54" t="s">
        <v>1</v>
      </c>
      <c r="K11" s="54" t="s">
        <v>1</v>
      </c>
      <c r="L11" s="54" t="s">
        <v>1</v>
      </c>
      <c r="M11" s="54" t="s">
        <v>1</v>
      </c>
      <c r="N11" s="54" t="s">
        <v>1</v>
      </c>
      <c r="O11" s="54" t="s">
        <v>1</v>
      </c>
      <c r="P11" s="54" t="s">
        <v>1</v>
      </c>
      <c r="Q11" s="54" t="s">
        <v>1</v>
      </c>
    </row>
    <row r="12" spans="1:17" ht="21.75" customHeight="1">
      <c r="A12" s="3" t="s">
        <v>1</v>
      </c>
      <c r="B12" s="3" t="s">
        <v>1</v>
      </c>
      <c r="C12" s="3" t="s">
        <v>1</v>
      </c>
      <c r="E12" s="55" t="s">
        <v>23</v>
      </c>
      <c r="F12" s="55" t="s">
        <v>1</v>
      </c>
      <c r="G12" s="55" t="s">
        <v>1</v>
      </c>
      <c r="H12" s="55" t="s">
        <v>1</v>
      </c>
      <c r="I12" s="55" t="s">
        <v>1</v>
      </c>
      <c r="J12" s="55" t="s">
        <v>1</v>
      </c>
      <c r="K12" s="55" t="s">
        <v>1</v>
      </c>
      <c r="L12" s="55" t="s">
        <v>1</v>
      </c>
      <c r="M12" s="55" t="s">
        <v>1</v>
      </c>
      <c r="N12" s="55" t="s">
        <v>1</v>
      </c>
      <c r="O12" s="55" t="s">
        <v>1</v>
      </c>
      <c r="P12" s="55" t="s">
        <v>1</v>
      </c>
      <c r="Q12" s="1" t="s">
        <v>1</v>
      </c>
    </row>
    <row r="13" spans="1:17" ht="19.5" customHeight="1" hidden="1">
      <c r="A13" s="3" t="s">
        <v>1</v>
      </c>
      <c r="B13" s="3" t="s">
        <v>1</v>
      </c>
      <c r="C13" s="3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  <c r="J13" s="4" t="s">
        <v>1</v>
      </c>
      <c r="K13" s="4" t="s">
        <v>1</v>
      </c>
      <c r="L13" s="4" t="s">
        <v>1</v>
      </c>
      <c r="M13" s="4" t="s">
        <v>1</v>
      </c>
      <c r="N13" s="4" t="s">
        <v>1</v>
      </c>
      <c r="O13" s="4" t="s">
        <v>1</v>
      </c>
      <c r="P13" s="4" t="s">
        <v>1</v>
      </c>
      <c r="Q13" s="1" t="s">
        <v>1</v>
      </c>
    </row>
    <row r="14" spans="1:16" ht="15" customHeight="1">
      <c r="A14" s="3" t="s">
        <v>1</v>
      </c>
      <c r="B14" s="3" t="s">
        <v>1</v>
      </c>
      <c r="C14" s="3" t="s">
        <v>1</v>
      </c>
      <c r="E14" s="15" t="s">
        <v>1</v>
      </c>
      <c r="F14" s="15" t="s">
        <v>1</v>
      </c>
      <c r="G14" s="15" t="s">
        <v>1</v>
      </c>
      <c r="H14" s="15" t="s">
        <v>1</v>
      </c>
      <c r="I14" s="15" t="s">
        <v>1</v>
      </c>
      <c r="J14" s="15" t="s">
        <v>1</v>
      </c>
      <c r="K14" s="15" t="s">
        <v>1</v>
      </c>
      <c r="L14" s="15" t="s">
        <v>1</v>
      </c>
      <c r="M14" s="15" t="s">
        <v>1</v>
      </c>
      <c r="N14" s="15" t="s">
        <v>1</v>
      </c>
      <c r="O14" s="15" t="s">
        <v>1</v>
      </c>
      <c r="P14" s="16" t="str">
        <f>IF(ButceYil&gt;2008,"TL","YTL")</f>
        <v>TL</v>
      </c>
    </row>
    <row r="15" spans="1:16" ht="15">
      <c r="A15" s="3" t="s">
        <v>1</v>
      </c>
      <c r="B15" s="3" t="s">
        <v>1</v>
      </c>
      <c r="C15" s="3" t="s">
        <v>1</v>
      </c>
      <c r="E15" s="56" t="s">
        <v>24</v>
      </c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52" t="s">
        <v>25</v>
      </c>
    </row>
    <row r="16" spans="3:16" ht="59.25" customHeight="1">
      <c r="C16" s="4" t="s">
        <v>1</v>
      </c>
      <c r="E16" s="57" t="s">
        <v>1</v>
      </c>
      <c r="F16" s="19" t="s">
        <v>26</v>
      </c>
      <c r="G16" s="20" t="s">
        <v>27</v>
      </c>
      <c r="H16" s="20" t="s">
        <v>28</v>
      </c>
      <c r="I16" s="20" t="s">
        <v>29</v>
      </c>
      <c r="J16" s="20" t="s">
        <v>30</v>
      </c>
      <c r="K16" s="20" t="s">
        <v>31</v>
      </c>
      <c r="L16" s="20" t="s">
        <v>32</v>
      </c>
      <c r="M16" s="20" t="s">
        <v>33</v>
      </c>
      <c r="N16" s="20" t="s">
        <v>34</v>
      </c>
      <c r="O16" s="20" t="s">
        <v>35</v>
      </c>
      <c r="P16" s="53" t="s">
        <v>1</v>
      </c>
    </row>
    <row r="17" spans="1:16" ht="18.75" customHeight="1" hidden="1">
      <c r="A17" s="4" t="s">
        <v>2</v>
      </c>
      <c r="B17" s="4" t="s">
        <v>36</v>
      </c>
      <c r="C17" s="4" t="s">
        <v>1</v>
      </c>
      <c r="E17" s="21" t="s">
        <v>1</v>
      </c>
      <c r="F17" s="22" t="s">
        <v>1</v>
      </c>
      <c r="G17" s="23" t="s">
        <v>1</v>
      </c>
      <c r="H17" s="23" t="s">
        <v>1</v>
      </c>
      <c r="I17" s="23" t="s">
        <v>1</v>
      </c>
      <c r="J17" s="23" t="s">
        <v>1</v>
      </c>
      <c r="K17" s="23" t="s">
        <v>1</v>
      </c>
      <c r="L17" s="23" t="s">
        <v>1</v>
      </c>
      <c r="M17" s="23" t="s">
        <v>1</v>
      </c>
      <c r="N17" s="23" t="s">
        <v>1</v>
      </c>
      <c r="O17" s="23" t="s">
        <v>1</v>
      </c>
      <c r="P17" s="24" t="s">
        <v>1</v>
      </c>
    </row>
    <row r="18" spans="1:16" ht="19.5" customHeight="1">
      <c r="A18" s="4" t="s">
        <v>1</v>
      </c>
      <c r="B18" s="25" t="s">
        <v>11</v>
      </c>
      <c r="C18" s="4" t="s">
        <v>1</v>
      </c>
      <c r="E18" s="26" t="s">
        <v>92</v>
      </c>
      <c r="F18" s="27">
        <v>648488000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9">
        <f aca="true" t="shared" si="3" ref="P18:P64">O18+N18+M18+L18+K18+J18+I18+H18+G18+F18</f>
        <v>648488000</v>
      </c>
    </row>
    <row r="19" spans="2:16" ht="19.5" customHeight="1">
      <c r="B19" s="25" t="s">
        <v>12</v>
      </c>
      <c r="C19" s="4" t="s">
        <v>1</v>
      </c>
      <c r="E19" s="26" t="s">
        <v>93</v>
      </c>
      <c r="F19" s="27">
        <v>981589000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9">
        <f t="shared" si="3"/>
        <v>981589000</v>
      </c>
    </row>
    <row r="20" spans="2:16" ht="19.5" customHeight="1">
      <c r="B20" s="25" t="s">
        <v>13</v>
      </c>
      <c r="C20" s="4" t="s">
        <v>1</v>
      </c>
      <c r="E20" s="26" t="s">
        <v>94</v>
      </c>
      <c r="F20" s="27">
        <v>12220000</v>
      </c>
      <c r="G20" s="28">
        <v>0</v>
      </c>
      <c r="H20" s="28">
        <v>46564000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9">
        <f t="shared" si="3"/>
        <v>58784000</v>
      </c>
    </row>
    <row r="21" spans="2:16" ht="19.5" customHeight="1">
      <c r="B21" s="25" t="s">
        <v>14</v>
      </c>
      <c r="C21" s="4" t="s">
        <v>1</v>
      </c>
      <c r="E21" s="26" t="s">
        <v>95</v>
      </c>
      <c r="F21" s="27">
        <v>44456000</v>
      </c>
      <c r="G21" s="28">
        <v>0</v>
      </c>
      <c r="H21" s="28">
        <v>338294000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9">
        <f t="shared" si="3"/>
        <v>382750000</v>
      </c>
    </row>
    <row r="22" spans="2:16" ht="19.5" customHeight="1">
      <c r="B22" s="25" t="s">
        <v>15</v>
      </c>
      <c r="C22" s="4" t="s">
        <v>1</v>
      </c>
      <c r="E22" s="26" t="s">
        <v>96</v>
      </c>
      <c r="F22" s="27">
        <v>20797000</v>
      </c>
      <c r="G22" s="28">
        <v>0</v>
      </c>
      <c r="H22" s="28">
        <v>104275000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9">
        <f t="shared" si="3"/>
        <v>125072000</v>
      </c>
    </row>
    <row r="23" spans="2:16" ht="19.5" customHeight="1">
      <c r="B23" s="25" t="s">
        <v>16</v>
      </c>
      <c r="C23" s="4" t="s">
        <v>1</v>
      </c>
      <c r="E23" s="26" t="s">
        <v>97</v>
      </c>
      <c r="F23" s="27">
        <v>28385500</v>
      </c>
      <c r="G23" s="28">
        <v>50000</v>
      </c>
      <c r="H23" s="28">
        <v>224050000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5000000</v>
      </c>
      <c r="O23" s="28">
        <v>0</v>
      </c>
      <c r="P23" s="29">
        <f t="shared" si="3"/>
        <v>257485500</v>
      </c>
    </row>
    <row r="24" spans="2:16" ht="19.5" customHeight="1">
      <c r="B24" s="25" t="s">
        <v>17</v>
      </c>
      <c r="C24" s="4" t="s">
        <v>1</v>
      </c>
      <c r="E24" s="26" t="s">
        <v>98</v>
      </c>
      <c r="F24" s="27">
        <v>1254727000</v>
      </c>
      <c r="G24" s="28">
        <v>2257000</v>
      </c>
      <c r="H24" s="28">
        <v>10818000</v>
      </c>
      <c r="I24" s="28">
        <v>55787000</v>
      </c>
      <c r="J24" s="28">
        <v>0</v>
      </c>
      <c r="K24" s="28">
        <v>150000000</v>
      </c>
      <c r="L24" s="28">
        <v>769000</v>
      </c>
      <c r="M24" s="28">
        <v>0</v>
      </c>
      <c r="N24" s="28">
        <v>0</v>
      </c>
      <c r="O24" s="28">
        <v>110000000</v>
      </c>
      <c r="P24" s="29">
        <f t="shared" si="3"/>
        <v>1584358000</v>
      </c>
    </row>
    <row r="25" spans="2:16" ht="19.5" customHeight="1">
      <c r="B25" s="25" t="s">
        <v>55</v>
      </c>
      <c r="C25" s="4" t="s">
        <v>1</v>
      </c>
      <c r="E25" s="26" t="s">
        <v>99</v>
      </c>
      <c r="F25" s="27">
        <v>0</v>
      </c>
      <c r="G25" s="28">
        <v>0</v>
      </c>
      <c r="H25" s="28">
        <v>1995692000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9">
        <f t="shared" si="3"/>
        <v>1995692000</v>
      </c>
    </row>
    <row r="26" spans="2:16" ht="19.5" customHeight="1">
      <c r="B26" s="25" t="s">
        <v>56</v>
      </c>
      <c r="C26" s="4" t="s">
        <v>1</v>
      </c>
      <c r="E26" s="26" t="s">
        <v>100</v>
      </c>
      <c r="F26" s="27">
        <v>28071000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9">
        <f t="shared" si="3"/>
        <v>28071000</v>
      </c>
    </row>
    <row r="27" spans="2:16" ht="19.5" customHeight="1">
      <c r="B27" s="25" t="s">
        <v>57</v>
      </c>
      <c r="C27" s="4" t="s">
        <v>1</v>
      </c>
      <c r="E27" s="26" t="s">
        <v>101</v>
      </c>
      <c r="F27" s="27">
        <v>23927000</v>
      </c>
      <c r="G27" s="28">
        <v>0</v>
      </c>
      <c r="H27" s="28">
        <v>910000</v>
      </c>
      <c r="I27" s="28">
        <v>0</v>
      </c>
      <c r="J27" s="28">
        <v>0</v>
      </c>
      <c r="K27" s="28">
        <v>0</v>
      </c>
      <c r="L27" s="28">
        <v>0</v>
      </c>
      <c r="M27" s="28">
        <v>272468000</v>
      </c>
      <c r="N27" s="28">
        <v>0</v>
      </c>
      <c r="O27" s="28">
        <v>0</v>
      </c>
      <c r="P27" s="29">
        <f t="shared" si="3"/>
        <v>297305000</v>
      </c>
    </row>
    <row r="28" spans="2:16" ht="19.5" customHeight="1">
      <c r="B28" s="25" t="s">
        <v>58</v>
      </c>
      <c r="C28" s="4" t="s">
        <v>1</v>
      </c>
      <c r="E28" s="26" t="s">
        <v>102</v>
      </c>
      <c r="F28" s="27">
        <v>60726343000</v>
      </c>
      <c r="G28" s="28">
        <v>0</v>
      </c>
      <c r="H28" s="28">
        <v>2142000</v>
      </c>
      <c r="I28" s="28">
        <v>12828495000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3850001000</v>
      </c>
      <c r="P28" s="29">
        <f t="shared" si="3"/>
        <v>77406981000</v>
      </c>
    </row>
    <row r="29" spans="2:16" ht="19.5" customHeight="1">
      <c r="B29" s="25" t="s">
        <v>59</v>
      </c>
      <c r="C29" s="4" t="s">
        <v>1</v>
      </c>
      <c r="E29" s="26" t="s">
        <v>103</v>
      </c>
      <c r="F29" s="27">
        <v>55723000</v>
      </c>
      <c r="G29" s="28">
        <v>222000</v>
      </c>
      <c r="H29" s="28">
        <v>15300000</v>
      </c>
      <c r="I29" s="28">
        <v>0</v>
      </c>
      <c r="J29" s="28">
        <v>0</v>
      </c>
      <c r="K29" s="28">
        <v>0</v>
      </c>
      <c r="L29" s="28">
        <v>1719000</v>
      </c>
      <c r="M29" s="28">
        <v>6792774000</v>
      </c>
      <c r="N29" s="28">
        <v>1379000</v>
      </c>
      <c r="O29" s="28">
        <v>0</v>
      </c>
      <c r="P29" s="29">
        <f t="shared" si="3"/>
        <v>6867117000</v>
      </c>
    </row>
    <row r="30" spans="2:16" ht="19.5" customHeight="1">
      <c r="B30" s="25" t="s">
        <v>60</v>
      </c>
      <c r="C30" s="4" t="s">
        <v>1</v>
      </c>
      <c r="E30" s="26" t="s">
        <v>104</v>
      </c>
      <c r="F30" s="27">
        <v>10233000</v>
      </c>
      <c r="G30" s="28">
        <v>159827000</v>
      </c>
      <c r="H30" s="28">
        <v>5450000</v>
      </c>
      <c r="I30" s="28">
        <v>45903000</v>
      </c>
      <c r="J30" s="28">
        <v>0</v>
      </c>
      <c r="K30" s="28">
        <v>0</v>
      </c>
      <c r="L30" s="28">
        <v>0</v>
      </c>
      <c r="M30" s="28">
        <v>0</v>
      </c>
      <c r="N30" s="28">
        <v>3728000</v>
      </c>
      <c r="O30" s="28">
        <v>1023010500</v>
      </c>
      <c r="P30" s="29">
        <f t="shared" si="3"/>
        <v>1248151500</v>
      </c>
    </row>
    <row r="31" spans="2:16" ht="19.5" customHeight="1">
      <c r="B31" s="25" t="s">
        <v>18</v>
      </c>
      <c r="C31" s="4" t="s">
        <v>1</v>
      </c>
      <c r="E31" s="26" t="s">
        <v>105</v>
      </c>
      <c r="F31" s="27">
        <v>2011897000</v>
      </c>
      <c r="G31" s="28">
        <v>224000</v>
      </c>
      <c r="H31" s="28">
        <v>10292244000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9">
        <f t="shared" si="3"/>
        <v>12304365000</v>
      </c>
    </row>
    <row r="32" spans="2:23" ht="19.5" customHeight="1">
      <c r="B32" s="25" t="s">
        <v>19</v>
      </c>
      <c r="C32" s="4" t="s">
        <v>1</v>
      </c>
      <c r="E32" s="26" t="s">
        <v>106</v>
      </c>
      <c r="F32" s="27">
        <v>337910000</v>
      </c>
      <c r="G32" s="28">
        <v>28347564000</v>
      </c>
      <c r="H32" s="28">
        <v>0</v>
      </c>
      <c r="I32" s="28">
        <v>0</v>
      </c>
      <c r="J32" s="28">
        <v>0</v>
      </c>
      <c r="K32" s="28">
        <v>12057000</v>
      </c>
      <c r="L32" s="28">
        <v>0</v>
      </c>
      <c r="M32" s="28">
        <v>0</v>
      </c>
      <c r="N32" s="28">
        <v>0</v>
      </c>
      <c r="O32" s="28">
        <v>4588000</v>
      </c>
      <c r="P32" s="29">
        <f t="shared" si="3"/>
        <v>28702119000</v>
      </c>
      <c r="W32" s="30"/>
    </row>
    <row r="33" spans="2:16" ht="19.5" customHeight="1">
      <c r="B33" s="25" t="s">
        <v>20</v>
      </c>
      <c r="C33" s="4" t="s">
        <v>1</v>
      </c>
      <c r="E33" s="26" t="s">
        <v>107</v>
      </c>
      <c r="F33" s="27">
        <v>4366570000</v>
      </c>
      <c r="G33" s="28">
        <v>1211514000</v>
      </c>
      <c r="H33" s="28">
        <v>6502000</v>
      </c>
      <c r="I33" s="28">
        <v>0</v>
      </c>
      <c r="J33" s="28">
        <v>0</v>
      </c>
      <c r="K33" s="28">
        <v>250000000</v>
      </c>
      <c r="L33" s="28">
        <v>0</v>
      </c>
      <c r="M33" s="28">
        <v>0</v>
      </c>
      <c r="N33" s="28">
        <v>0</v>
      </c>
      <c r="O33" s="28">
        <v>0</v>
      </c>
      <c r="P33" s="29">
        <f t="shared" si="3"/>
        <v>5834586000</v>
      </c>
    </row>
    <row r="34" spans="2:23" ht="19.5" customHeight="1">
      <c r="B34" s="25" t="s">
        <v>61</v>
      </c>
      <c r="C34" s="4" t="s">
        <v>1</v>
      </c>
      <c r="E34" s="26" t="s">
        <v>108</v>
      </c>
      <c r="F34" s="27">
        <v>179000</v>
      </c>
      <c r="G34" s="28">
        <v>0</v>
      </c>
      <c r="H34" s="28">
        <v>9371714000</v>
      </c>
      <c r="I34" s="28">
        <v>0</v>
      </c>
      <c r="J34" s="28">
        <v>0</v>
      </c>
      <c r="K34" s="28">
        <v>2846000</v>
      </c>
      <c r="L34" s="28">
        <v>0</v>
      </c>
      <c r="M34" s="28">
        <v>0</v>
      </c>
      <c r="N34" s="28">
        <v>0</v>
      </c>
      <c r="O34" s="28">
        <v>0</v>
      </c>
      <c r="P34" s="29">
        <f t="shared" si="3"/>
        <v>9374739000</v>
      </c>
      <c r="W34" s="30"/>
    </row>
    <row r="35" spans="2:16" ht="19.5" customHeight="1">
      <c r="B35" s="25" t="s">
        <v>62</v>
      </c>
      <c r="C35" s="4" t="s">
        <v>1</v>
      </c>
      <c r="E35" s="26" t="s">
        <v>109</v>
      </c>
      <c r="F35" s="27">
        <v>345244250</v>
      </c>
      <c r="G35" s="28">
        <v>0</v>
      </c>
      <c r="H35" s="28">
        <v>22384357750</v>
      </c>
      <c r="I35" s="28">
        <v>0</v>
      </c>
      <c r="J35" s="28">
        <v>0</v>
      </c>
      <c r="K35" s="28">
        <v>0</v>
      </c>
      <c r="L35" s="28">
        <v>5361000</v>
      </c>
      <c r="M35" s="28">
        <v>0</v>
      </c>
      <c r="N35" s="28">
        <v>802848000</v>
      </c>
      <c r="O35" s="28">
        <v>0</v>
      </c>
      <c r="P35" s="29">
        <f t="shared" si="3"/>
        <v>23537811000</v>
      </c>
    </row>
    <row r="36" spans="2:16" ht="19.5" customHeight="1">
      <c r="B36" s="25" t="s">
        <v>63</v>
      </c>
      <c r="C36" s="4" t="s">
        <v>1</v>
      </c>
      <c r="E36" s="26" t="s">
        <v>110</v>
      </c>
      <c r="F36" s="27">
        <v>0</v>
      </c>
      <c r="G36" s="28">
        <v>0</v>
      </c>
      <c r="H36" s="28">
        <v>649761000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9">
        <f t="shared" si="3"/>
        <v>649761000</v>
      </c>
    </row>
    <row r="37" spans="2:16" ht="19.5" customHeight="1">
      <c r="B37" s="25" t="s">
        <v>64</v>
      </c>
      <c r="C37" s="4" t="s">
        <v>1</v>
      </c>
      <c r="E37" s="26" t="s">
        <v>111</v>
      </c>
      <c r="F37" s="27">
        <v>0</v>
      </c>
      <c r="G37" s="28">
        <v>0</v>
      </c>
      <c r="H37" s="28">
        <v>17857000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9">
        <f t="shared" si="3"/>
        <v>17857000</v>
      </c>
    </row>
    <row r="38" spans="2:16" ht="19.5" customHeight="1">
      <c r="B38" s="25" t="s">
        <v>65</v>
      </c>
      <c r="C38" s="4" t="s">
        <v>1</v>
      </c>
      <c r="E38" s="26" t="s">
        <v>112</v>
      </c>
      <c r="F38" s="27">
        <v>0</v>
      </c>
      <c r="G38" s="28">
        <v>0</v>
      </c>
      <c r="H38" s="28">
        <v>349852000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9">
        <f t="shared" si="3"/>
        <v>349852000</v>
      </c>
    </row>
    <row r="39" spans="2:16" ht="19.5" customHeight="1">
      <c r="B39" s="25" t="s">
        <v>66</v>
      </c>
      <c r="C39" s="4" t="s">
        <v>1</v>
      </c>
      <c r="E39" s="26" t="s">
        <v>113</v>
      </c>
      <c r="F39" s="27">
        <v>2680934000</v>
      </c>
      <c r="G39" s="28">
        <v>131000</v>
      </c>
      <c r="H39" s="28">
        <v>18870000</v>
      </c>
      <c r="I39" s="28">
        <v>0</v>
      </c>
      <c r="J39" s="28">
        <v>0</v>
      </c>
      <c r="K39" s="28">
        <v>0</v>
      </c>
      <c r="L39" s="28">
        <v>0</v>
      </c>
      <c r="M39" s="28">
        <v>107485000</v>
      </c>
      <c r="N39" s="28">
        <v>143535000</v>
      </c>
      <c r="O39" s="28">
        <v>12690000</v>
      </c>
      <c r="P39" s="29">
        <f t="shared" si="3"/>
        <v>2963645000</v>
      </c>
    </row>
    <row r="40" spans="2:16" ht="19.5" customHeight="1">
      <c r="B40" s="25" t="s">
        <v>67</v>
      </c>
      <c r="C40" s="4" t="s">
        <v>1</v>
      </c>
      <c r="E40" s="26" t="s">
        <v>114</v>
      </c>
      <c r="F40" s="27">
        <v>104463169000</v>
      </c>
      <c r="G40" s="28">
        <v>0</v>
      </c>
      <c r="H40" s="28">
        <v>203534000</v>
      </c>
      <c r="I40" s="28">
        <v>0</v>
      </c>
      <c r="J40" s="28">
        <v>0</v>
      </c>
      <c r="K40" s="28">
        <v>2472808000</v>
      </c>
      <c r="L40" s="28">
        <v>0</v>
      </c>
      <c r="M40" s="28">
        <v>0</v>
      </c>
      <c r="N40" s="28">
        <v>2352000</v>
      </c>
      <c r="O40" s="28">
        <v>64549874000</v>
      </c>
      <c r="P40" s="29">
        <f t="shared" si="3"/>
        <v>171691737000</v>
      </c>
    </row>
    <row r="41" spans="2:16" ht="19.5" customHeight="1">
      <c r="B41" s="25" t="s">
        <v>68</v>
      </c>
      <c r="C41" s="4" t="s">
        <v>1</v>
      </c>
      <c r="E41" s="26" t="s">
        <v>115</v>
      </c>
      <c r="F41" s="27">
        <v>3039826000</v>
      </c>
      <c r="G41" s="28">
        <v>0</v>
      </c>
      <c r="H41" s="28">
        <v>4800000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9">
        <f t="shared" si="3"/>
        <v>3044626000</v>
      </c>
    </row>
    <row r="42" spans="2:16" ht="19.5" customHeight="1">
      <c r="B42" s="25" t="s">
        <v>69</v>
      </c>
      <c r="C42" s="4" t="s">
        <v>1</v>
      </c>
      <c r="E42" s="26" t="s">
        <v>116</v>
      </c>
      <c r="F42" s="27">
        <v>3996030420</v>
      </c>
      <c r="G42" s="28">
        <v>0</v>
      </c>
      <c r="H42" s="28">
        <v>3600000</v>
      </c>
      <c r="I42" s="28">
        <v>0</v>
      </c>
      <c r="J42" s="28">
        <v>0</v>
      </c>
      <c r="K42" s="28">
        <v>0</v>
      </c>
      <c r="L42" s="28">
        <v>0</v>
      </c>
      <c r="M42" s="28">
        <v>212587000</v>
      </c>
      <c r="N42" s="28">
        <v>80836366580</v>
      </c>
      <c r="O42" s="28">
        <v>0</v>
      </c>
      <c r="P42" s="29">
        <f t="shared" si="3"/>
        <v>85048584000</v>
      </c>
    </row>
    <row r="43" spans="2:16" ht="19.5" customHeight="1">
      <c r="B43" s="25" t="s">
        <v>70</v>
      </c>
      <c r="C43" s="4" t="s">
        <v>1</v>
      </c>
      <c r="E43" s="26" t="s">
        <v>117</v>
      </c>
      <c r="F43" s="27">
        <v>153424000</v>
      </c>
      <c r="G43" s="28">
        <v>0</v>
      </c>
      <c r="H43" s="28">
        <v>6420000</v>
      </c>
      <c r="I43" s="28">
        <v>0</v>
      </c>
      <c r="J43" s="28">
        <v>0</v>
      </c>
      <c r="K43" s="28">
        <v>0</v>
      </c>
      <c r="L43" s="28">
        <v>5671280000</v>
      </c>
      <c r="M43" s="28">
        <v>0</v>
      </c>
      <c r="N43" s="28">
        <v>0</v>
      </c>
      <c r="O43" s="28">
        <v>0</v>
      </c>
      <c r="P43" s="29">
        <f t="shared" si="3"/>
        <v>5831124000</v>
      </c>
    </row>
    <row r="44" spans="2:16" ht="19.5" customHeight="1">
      <c r="B44" s="25" t="s">
        <v>71</v>
      </c>
      <c r="C44" s="4" t="s">
        <v>1</v>
      </c>
      <c r="E44" s="26" t="s">
        <v>118</v>
      </c>
      <c r="F44" s="27">
        <v>27295000</v>
      </c>
      <c r="G44" s="28">
        <v>0</v>
      </c>
      <c r="H44" s="28">
        <v>7335000</v>
      </c>
      <c r="I44" s="28">
        <v>0</v>
      </c>
      <c r="J44" s="28">
        <v>0</v>
      </c>
      <c r="K44" s="28">
        <v>0</v>
      </c>
      <c r="L44" s="28">
        <v>15760436000</v>
      </c>
      <c r="M44" s="28">
        <v>0</v>
      </c>
      <c r="N44" s="28">
        <v>0</v>
      </c>
      <c r="O44" s="28">
        <v>0</v>
      </c>
      <c r="P44" s="29">
        <f t="shared" si="3"/>
        <v>15795066000</v>
      </c>
    </row>
    <row r="45" spans="2:16" ht="19.5" customHeight="1">
      <c r="B45" s="25" t="s">
        <v>72</v>
      </c>
      <c r="C45" s="4" t="s">
        <v>1</v>
      </c>
      <c r="E45" s="26" t="s">
        <v>119</v>
      </c>
      <c r="F45" s="27">
        <v>355875000</v>
      </c>
      <c r="G45" s="28">
        <v>0</v>
      </c>
      <c r="H45" s="28">
        <v>3600000</v>
      </c>
      <c r="I45" s="28">
        <v>0</v>
      </c>
      <c r="J45" s="28">
        <v>0</v>
      </c>
      <c r="K45" s="28">
        <v>0</v>
      </c>
      <c r="L45" s="28">
        <v>9983792000</v>
      </c>
      <c r="M45" s="28">
        <v>0</v>
      </c>
      <c r="N45" s="28">
        <v>0</v>
      </c>
      <c r="O45" s="28">
        <v>0</v>
      </c>
      <c r="P45" s="29">
        <f t="shared" si="3"/>
        <v>10343267000</v>
      </c>
    </row>
    <row r="46" spans="2:16" ht="19.5" customHeight="1">
      <c r="B46" s="25" t="s">
        <v>73</v>
      </c>
      <c r="C46" s="4" t="s">
        <v>1</v>
      </c>
      <c r="E46" s="26" t="s">
        <v>120</v>
      </c>
      <c r="F46" s="27">
        <v>105287000</v>
      </c>
      <c r="G46" s="28">
        <v>14000</v>
      </c>
      <c r="H46" s="28">
        <v>2953000</v>
      </c>
      <c r="I46" s="28">
        <v>652131000</v>
      </c>
      <c r="J46" s="28">
        <v>0</v>
      </c>
      <c r="K46" s="28">
        <v>0</v>
      </c>
      <c r="L46" s="28">
        <v>0</v>
      </c>
      <c r="M46" s="28">
        <v>0</v>
      </c>
      <c r="N46" s="28">
        <v>337000</v>
      </c>
      <c r="O46" s="28">
        <v>49094534000</v>
      </c>
      <c r="P46" s="29">
        <f t="shared" si="3"/>
        <v>49855256000</v>
      </c>
    </row>
    <row r="47" spans="2:16" ht="19.5" customHeight="1">
      <c r="B47" s="25" t="s">
        <v>74</v>
      </c>
      <c r="C47" s="4" t="s">
        <v>1</v>
      </c>
      <c r="E47" s="26" t="s">
        <v>121</v>
      </c>
      <c r="F47" s="27">
        <v>28810000</v>
      </c>
      <c r="G47" s="28">
        <v>4000</v>
      </c>
      <c r="H47" s="28">
        <v>489000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9">
        <f t="shared" si="3"/>
        <v>29303000</v>
      </c>
    </row>
    <row r="48" spans="2:16" ht="19.5" customHeight="1">
      <c r="B48" s="25" t="s">
        <v>75</v>
      </c>
      <c r="C48" s="4" t="s">
        <v>1</v>
      </c>
      <c r="E48" s="26" t="s">
        <v>122</v>
      </c>
      <c r="F48" s="27">
        <v>679018000</v>
      </c>
      <c r="G48" s="28">
        <v>38000</v>
      </c>
      <c r="H48" s="28">
        <v>4200000</v>
      </c>
      <c r="I48" s="28">
        <v>433310000</v>
      </c>
      <c r="J48" s="28">
        <v>0</v>
      </c>
      <c r="K48" s="28">
        <v>1217024000</v>
      </c>
      <c r="L48" s="28">
        <v>0</v>
      </c>
      <c r="M48" s="28">
        <v>0</v>
      </c>
      <c r="N48" s="28">
        <v>0</v>
      </c>
      <c r="O48" s="28">
        <v>0</v>
      </c>
      <c r="P48" s="29">
        <f t="shared" si="3"/>
        <v>2333590000</v>
      </c>
    </row>
    <row r="49" spans="2:16" ht="19.5" customHeight="1">
      <c r="B49" s="25" t="s">
        <v>76</v>
      </c>
      <c r="C49" s="4" t="s">
        <v>1</v>
      </c>
      <c r="E49" s="26" t="s">
        <v>123</v>
      </c>
      <c r="F49" s="27">
        <v>619237000</v>
      </c>
      <c r="G49" s="28">
        <v>690000</v>
      </c>
      <c r="H49" s="28">
        <v>29240000</v>
      </c>
      <c r="I49" s="28">
        <v>954975000</v>
      </c>
      <c r="J49" s="28">
        <v>0</v>
      </c>
      <c r="K49" s="28">
        <v>0</v>
      </c>
      <c r="L49" s="28">
        <v>14000</v>
      </c>
      <c r="M49" s="28">
        <v>1855598000</v>
      </c>
      <c r="N49" s="28">
        <v>0</v>
      </c>
      <c r="O49" s="28">
        <v>0</v>
      </c>
      <c r="P49" s="29">
        <f t="shared" si="3"/>
        <v>3459754000</v>
      </c>
    </row>
    <row r="50" spans="2:16" ht="19.5" customHeight="1">
      <c r="B50" s="25" t="s">
        <v>77</v>
      </c>
      <c r="C50" s="4" t="s">
        <v>1</v>
      </c>
      <c r="E50" s="26" t="s">
        <v>124</v>
      </c>
      <c r="F50" s="27">
        <v>0</v>
      </c>
      <c r="G50" s="28">
        <v>0</v>
      </c>
      <c r="H50" s="28">
        <v>61236000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9">
        <f t="shared" si="3"/>
        <v>61236000</v>
      </c>
    </row>
    <row r="51" spans="2:16" ht="19.5" customHeight="1">
      <c r="B51" s="25" t="s">
        <v>78</v>
      </c>
      <c r="C51" s="4" t="s">
        <v>1</v>
      </c>
      <c r="E51" s="26" t="s">
        <v>125</v>
      </c>
      <c r="F51" s="27">
        <v>489179000</v>
      </c>
      <c r="G51" s="28">
        <v>0</v>
      </c>
      <c r="H51" s="28">
        <v>147999000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23666180000</v>
      </c>
      <c r="P51" s="29">
        <f t="shared" si="3"/>
        <v>24303358000</v>
      </c>
    </row>
    <row r="52" spans="2:16" ht="19.5" customHeight="1">
      <c r="B52" s="25" t="s">
        <v>79</v>
      </c>
      <c r="C52" s="4" t="s">
        <v>1</v>
      </c>
      <c r="E52" s="26" t="s">
        <v>126</v>
      </c>
      <c r="F52" s="27">
        <v>312275000</v>
      </c>
      <c r="G52" s="28">
        <v>0</v>
      </c>
      <c r="H52" s="28">
        <v>1250000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9">
        <f t="shared" si="3"/>
        <v>313525000</v>
      </c>
    </row>
    <row r="53" spans="2:16" ht="19.5" customHeight="1">
      <c r="B53" s="25" t="s">
        <v>80</v>
      </c>
      <c r="C53" s="4" t="s">
        <v>1</v>
      </c>
      <c r="E53" s="26" t="s">
        <v>127</v>
      </c>
      <c r="F53" s="27">
        <v>4202105900</v>
      </c>
      <c r="G53" s="28">
        <v>2799000</v>
      </c>
      <c r="H53" s="28">
        <v>900000</v>
      </c>
      <c r="I53" s="28">
        <v>941617000</v>
      </c>
      <c r="J53" s="28">
        <v>0</v>
      </c>
      <c r="K53" s="28">
        <v>0</v>
      </c>
      <c r="L53" s="28">
        <v>45000</v>
      </c>
      <c r="M53" s="28">
        <v>0</v>
      </c>
      <c r="N53" s="28">
        <v>0</v>
      </c>
      <c r="O53" s="28">
        <v>0</v>
      </c>
      <c r="P53" s="29">
        <f t="shared" si="3"/>
        <v>5147466900</v>
      </c>
    </row>
    <row r="54" spans="2:16" ht="19.5" customHeight="1">
      <c r="B54" s="25" t="s">
        <v>81</v>
      </c>
      <c r="C54" s="4" t="s">
        <v>1</v>
      </c>
      <c r="E54" s="26" t="s">
        <v>128</v>
      </c>
      <c r="F54" s="27">
        <v>62388000</v>
      </c>
      <c r="G54" s="28">
        <v>344000</v>
      </c>
      <c r="H54" s="28">
        <v>4785000</v>
      </c>
      <c r="I54" s="28">
        <v>763576000</v>
      </c>
      <c r="J54" s="28">
        <v>360296000</v>
      </c>
      <c r="K54" s="28">
        <v>631990000</v>
      </c>
      <c r="L54" s="28">
        <v>535000</v>
      </c>
      <c r="M54" s="28">
        <v>0</v>
      </c>
      <c r="N54" s="28">
        <v>0</v>
      </c>
      <c r="O54" s="28">
        <v>0</v>
      </c>
      <c r="P54" s="29">
        <f t="shared" si="3"/>
        <v>1823914000</v>
      </c>
    </row>
    <row r="55" spans="2:16" ht="19.5" customHeight="1">
      <c r="B55" s="25" t="s">
        <v>82</v>
      </c>
      <c r="C55" s="4" t="s">
        <v>1</v>
      </c>
      <c r="E55" s="26" t="s">
        <v>129</v>
      </c>
      <c r="F55" s="27">
        <v>919281000</v>
      </c>
      <c r="G55" s="28">
        <v>201000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9">
        <f t="shared" si="3"/>
        <v>919482000</v>
      </c>
    </row>
    <row r="56" spans="2:16" ht="19.5" customHeight="1">
      <c r="B56" s="25" t="s">
        <v>83</v>
      </c>
      <c r="C56" s="4" t="s">
        <v>1</v>
      </c>
      <c r="E56" s="26" t="s">
        <v>130</v>
      </c>
      <c r="F56" s="27">
        <v>93377500</v>
      </c>
      <c r="G56" s="28">
        <v>0</v>
      </c>
      <c r="H56" s="28">
        <v>2200000</v>
      </c>
      <c r="I56" s="28">
        <v>3853254500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9">
        <f t="shared" si="3"/>
        <v>3948832000</v>
      </c>
    </row>
    <row r="57" spans="2:16" ht="19.5" customHeight="1">
      <c r="B57" s="25" t="s">
        <v>84</v>
      </c>
      <c r="C57" s="4" t="s">
        <v>1</v>
      </c>
      <c r="E57" s="26" t="s">
        <v>131</v>
      </c>
      <c r="F57" s="27">
        <v>11473179500</v>
      </c>
      <c r="G57" s="28">
        <v>0</v>
      </c>
      <c r="H57" s="28">
        <v>2150000</v>
      </c>
      <c r="I57" s="28">
        <v>0</v>
      </c>
      <c r="J57" s="28">
        <v>0</v>
      </c>
      <c r="K57" s="28">
        <v>0</v>
      </c>
      <c r="L57" s="28">
        <v>0</v>
      </c>
      <c r="M57" s="28">
        <v>151933500</v>
      </c>
      <c r="N57" s="28">
        <v>0</v>
      </c>
      <c r="O57" s="28">
        <v>0</v>
      </c>
      <c r="P57" s="29">
        <f t="shared" si="3"/>
        <v>11627263000</v>
      </c>
    </row>
    <row r="58" spans="2:16" ht="19.5" customHeight="1">
      <c r="B58" s="25" t="s">
        <v>85</v>
      </c>
      <c r="C58" s="4" t="s">
        <v>1</v>
      </c>
      <c r="E58" s="26" t="s">
        <v>132</v>
      </c>
      <c r="F58" s="27">
        <v>162274000</v>
      </c>
      <c r="G58" s="28">
        <v>0</v>
      </c>
      <c r="H58" s="28">
        <v>7000000</v>
      </c>
      <c r="I58" s="28">
        <v>19105323000</v>
      </c>
      <c r="J58" s="28">
        <v>4000000</v>
      </c>
      <c r="K58" s="28">
        <v>0</v>
      </c>
      <c r="L58" s="28">
        <v>200311000</v>
      </c>
      <c r="M58" s="28">
        <v>0</v>
      </c>
      <c r="N58" s="28">
        <v>43288000</v>
      </c>
      <c r="O58" s="28">
        <v>15724000</v>
      </c>
      <c r="P58" s="29">
        <f t="shared" si="3"/>
        <v>19537920000</v>
      </c>
    </row>
    <row r="59" spans="2:16" ht="19.5" customHeight="1">
      <c r="B59" s="25" t="s">
        <v>86</v>
      </c>
      <c r="C59" s="4" t="s">
        <v>1</v>
      </c>
      <c r="E59" s="26" t="s">
        <v>133</v>
      </c>
      <c r="F59" s="27">
        <v>932075000</v>
      </c>
      <c r="G59" s="28">
        <v>0</v>
      </c>
      <c r="H59" s="28">
        <v>77264000</v>
      </c>
      <c r="I59" s="28">
        <v>121981000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9">
        <f t="shared" si="3"/>
        <v>1131320000</v>
      </c>
    </row>
    <row r="60" spans="2:16" ht="19.5" customHeight="1">
      <c r="B60" s="25" t="s">
        <v>87</v>
      </c>
      <c r="C60" s="4" t="s">
        <v>1</v>
      </c>
      <c r="E60" s="26" t="s">
        <v>134</v>
      </c>
      <c r="F60" s="27">
        <v>2760143000</v>
      </c>
      <c r="G60" s="28">
        <v>0</v>
      </c>
      <c r="H60" s="28">
        <v>1130000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58520000</v>
      </c>
      <c r="O60" s="28">
        <v>0</v>
      </c>
      <c r="P60" s="29">
        <f t="shared" si="3"/>
        <v>2819793000</v>
      </c>
    </row>
    <row r="61" spans="2:16" ht="19.5" customHeight="1">
      <c r="B61" s="25" t="s">
        <v>88</v>
      </c>
      <c r="C61" s="4" t="s">
        <v>1</v>
      </c>
      <c r="E61" s="26" t="s">
        <v>135</v>
      </c>
      <c r="F61" s="27">
        <v>386725000</v>
      </c>
      <c r="G61" s="28">
        <v>0</v>
      </c>
      <c r="H61" s="28">
        <v>1381000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9">
        <f t="shared" si="3"/>
        <v>388106000</v>
      </c>
    </row>
    <row r="62" spans="2:16" ht="19.5" customHeight="1">
      <c r="B62" s="25" t="s">
        <v>89</v>
      </c>
      <c r="C62" s="4" t="s">
        <v>1</v>
      </c>
      <c r="E62" s="26" t="s">
        <v>136</v>
      </c>
      <c r="F62" s="27">
        <v>14086590000</v>
      </c>
      <c r="G62" s="28">
        <v>460000</v>
      </c>
      <c r="H62" s="28">
        <v>3480000</v>
      </c>
      <c r="I62" s="28">
        <v>370203000</v>
      </c>
      <c r="J62" s="28">
        <v>202341000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9">
        <f t="shared" si="3"/>
        <v>14663074000</v>
      </c>
    </row>
    <row r="63" spans="2:16" ht="19.5" customHeight="1">
      <c r="B63" s="25" t="s">
        <v>90</v>
      </c>
      <c r="C63" s="4" t="s">
        <v>1</v>
      </c>
      <c r="E63" s="26" t="s">
        <v>137</v>
      </c>
      <c r="F63" s="27">
        <v>271551000</v>
      </c>
      <c r="G63" s="28">
        <v>0</v>
      </c>
      <c r="H63" s="28">
        <v>5700000</v>
      </c>
      <c r="I63" s="28">
        <v>0</v>
      </c>
      <c r="J63" s="28">
        <v>0</v>
      </c>
      <c r="K63" s="28">
        <v>0</v>
      </c>
      <c r="L63" s="28">
        <v>242000</v>
      </c>
      <c r="M63" s="28">
        <v>0</v>
      </c>
      <c r="N63" s="28">
        <v>0</v>
      </c>
      <c r="O63" s="28">
        <v>0</v>
      </c>
      <c r="P63" s="29">
        <f t="shared" si="3"/>
        <v>277493000</v>
      </c>
    </row>
    <row r="64" spans="2:16" ht="19.5" customHeight="1">
      <c r="B64" s="25" t="s">
        <v>91</v>
      </c>
      <c r="C64" s="4" t="s">
        <v>1</v>
      </c>
      <c r="E64" s="26" t="s">
        <v>138</v>
      </c>
      <c r="F64" s="27">
        <v>13517619200</v>
      </c>
      <c r="G64" s="28">
        <v>1613800</v>
      </c>
      <c r="H64" s="28">
        <v>0</v>
      </c>
      <c r="I64" s="28">
        <v>10645263600</v>
      </c>
      <c r="J64" s="28">
        <v>0</v>
      </c>
      <c r="K64" s="28">
        <v>0</v>
      </c>
      <c r="L64" s="28">
        <v>323400</v>
      </c>
      <c r="M64" s="28">
        <v>0</v>
      </c>
      <c r="N64" s="28">
        <v>0</v>
      </c>
      <c r="O64" s="28">
        <v>0</v>
      </c>
      <c r="P64" s="29">
        <f t="shared" si="3"/>
        <v>24164820000</v>
      </c>
    </row>
    <row r="65" spans="1:16" ht="18.75" customHeight="1" hidden="1">
      <c r="A65" s="4" t="s">
        <v>37</v>
      </c>
      <c r="B65" s="25" t="s">
        <v>1</v>
      </c>
      <c r="C65" s="4" t="s">
        <v>1</v>
      </c>
      <c r="E65" s="31" t="s">
        <v>1</v>
      </c>
      <c r="F65" s="32" t="s">
        <v>1</v>
      </c>
      <c r="G65" s="33" t="s">
        <v>1</v>
      </c>
      <c r="H65" s="33" t="s">
        <v>1</v>
      </c>
      <c r="I65" s="33" t="s">
        <v>1</v>
      </c>
      <c r="J65" s="33" t="s">
        <v>1</v>
      </c>
      <c r="K65" s="33" t="s">
        <v>1</v>
      </c>
      <c r="L65" s="33" t="s">
        <v>1</v>
      </c>
      <c r="M65" s="33" t="s">
        <v>1</v>
      </c>
      <c r="N65" s="33" t="s">
        <v>1</v>
      </c>
      <c r="O65" s="33" t="s">
        <v>1</v>
      </c>
      <c r="P65" s="34" t="s">
        <v>1</v>
      </c>
    </row>
    <row r="66" spans="1:16" ht="11.25" customHeight="1">
      <c r="A66" s="9" t="s">
        <v>37</v>
      </c>
      <c r="B66" s="35" t="s">
        <v>1</v>
      </c>
      <c r="C66" s="9" t="s">
        <v>1</v>
      </c>
      <c r="E66" s="36" t="s">
        <v>1</v>
      </c>
      <c r="F66" s="37" t="s">
        <v>1</v>
      </c>
      <c r="G66" s="37" t="s">
        <v>1</v>
      </c>
      <c r="H66" s="37" t="s">
        <v>1</v>
      </c>
      <c r="I66" s="37" t="s">
        <v>1</v>
      </c>
      <c r="J66" s="37" t="s">
        <v>1</v>
      </c>
      <c r="K66" s="37" t="s">
        <v>1</v>
      </c>
      <c r="L66" s="37" t="s">
        <v>1</v>
      </c>
      <c r="M66" s="37" t="s">
        <v>1</v>
      </c>
      <c r="N66" s="37" t="s">
        <v>1</v>
      </c>
      <c r="O66" s="37" t="s">
        <v>1</v>
      </c>
      <c r="P66" s="37" t="s">
        <v>1</v>
      </c>
    </row>
    <row r="67" spans="1:16" ht="24.75" customHeight="1">
      <c r="A67" s="38" t="s">
        <v>1</v>
      </c>
      <c r="B67" s="39" t="s">
        <v>38</v>
      </c>
      <c r="C67" s="40" t="s">
        <v>1</v>
      </c>
      <c r="D67" s="40" t="s">
        <v>1</v>
      </c>
      <c r="E67" s="41" t="s">
        <v>39</v>
      </c>
      <c r="F67" s="42">
        <v>236714428270</v>
      </c>
      <c r="G67" s="43">
        <v>29727952800</v>
      </c>
      <c r="H67" s="43">
        <v>46417298750</v>
      </c>
      <c r="I67" s="43">
        <v>50771819100</v>
      </c>
      <c r="J67" s="43">
        <v>566637000</v>
      </c>
      <c r="K67" s="43">
        <v>4736725000</v>
      </c>
      <c r="L67" s="43">
        <v>31624827400</v>
      </c>
      <c r="M67" s="43">
        <v>9392845500</v>
      </c>
      <c r="N67" s="44">
        <v>81897353580</v>
      </c>
      <c r="O67" s="45">
        <v>142326601500</v>
      </c>
      <c r="P67" s="46">
        <f>SUM($F$67:$O$67)</f>
        <v>634176488900</v>
      </c>
    </row>
    <row r="68" spans="1:22" ht="24.75" customHeight="1">
      <c r="A68" s="38" t="s">
        <v>1</v>
      </c>
      <c r="B68" s="39" t="s">
        <v>40</v>
      </c>
      <c r="C68" s="40" t="s">
        <v>1</v>
      </c>
      <c r="D68" s="40" t="s">
        <v>1</v>
      </c>
      <c r="E68" s="41" t="s">
        <v>41</v>
      </c>
      <c r="F68" s="42">
        <v>7016676962</v>
      </c>
      <c r="G68" s="43">
        <v>64857000</v>
      </c>
      <c r="H68" s="43">
        <v>1920170000</v>
      </c>
      <c r="I68" s="43">
        <v>31700072000</v>
      </c>
      <c r="J68" s="43">
        <v>25932000</v>
      </c>
      <c r="K68" s="43">
        <v>2039082600</v>
      </c>
      <c r="L68" s="43">
        <v>2988854000</v>
      </c>
      <c r="M68" s="43">
        <v>2444288800</v>
      </c>
      <c r="N68" s="44">
        <v>31160873638</v>
      </c>
      <c r="O68" s="47">
        <v>72732000</v>
      </c>
      <c r="P68" s="46">
        <f>SUM($F$68:$O$68)</f>
        <v>79433539000</v>
      </c>
      <c r="V68" s="30"/>
    </row>
    <row r="69" spans="1:16" ht="24.75" customHeight="1">
      <c r="A69" s="38" t="s">
        <v>1</v>
      </c>
      <c r="B69" s="39" t="s">
        <v>42</v>
      </c>
      <c r="C69" s="40" t="s">
        <v>1</v>
      </c>
      <c r="D69" s="40" t="s">
        <v>1</v>
      </c>
      <c r="E69" s="41" t="s">
        <v>43</v>
      </c>
      <c r="F69" s="42">
        <v>696442000</v>
      </c>
      <c r="G69" s="43">
        <v>35000</v>
      </c>
      <c r="H69" s="43">
        <v>69170000</v>
      </c>
      <c r="I69" s="43">
        <v>3392474000</v>
      </c>
      <c r="J69" s="43">
        <v>0</v>
      </c>
      <c r="K69" s="43">
        <v>0</v>
      </c>
      <c r="L69" s="43">
        <v>0</v>
      </c>
      <c r="M69" s="43">
        <v>58732000</v>
      </c>
      <c r="N69" s="44">
        <v>0</v>
      </c>
      <c r="O69" s="47">
        <v>0</v>
      </c>
      <c r="P69" s="46">
        <f>SUM($F$69:$O$69)</f>
        <v>4216853000</v>
      </c>
    </row>
    <row r="70" spans="1:16" ht="24.75" customHeight="1">
      <c r="A70" s="38" t="s">
        <v>44</v>
      </c>
      <c r="B70" s="39" t="s">
        <v>1</v>
      </c>
      <c r="C70" s="40" t="s">
        <v>1</v>
      </c>
      <c r="D70" s="40" t="s">
        <v>1</v>
      </c>
      <c r="E70" s="41" t="s">
        <v>45</v>
      </c>
      <c r="F70" s="42">
        <f aca="true" t="shared" si="4" ref="F70:O70">F69+F68+F67</f>
        <v>244427547232</v>
      </c>
      <c r="G70" s="43">
        <f t="shared" si="4"/>
        <v>29792844800</v>
      </c>
      <c r="H70" s="43">
        <f t="shared" si="4"/>
        <v>48406638750</v>
      </c>
      <c r="I70" s="43">
        <f t="shared" si="4"/>
        <v>85864365100</v>
      </c>
      <c r="J70" s="43">
        <f t="shared" si="4"/>
        <v>592569000</v>
      </c>
      <c r="K70" s="43">
        <f t="shared" si="4"/>
        <v>6775807600</v>
      </c>
      <c r="L70" s="43">
        <f t="shared" si="4"/>
        <v>34613681400</v>
      </c>
      <c r="M70" s="43">
        <f t="shared" si="4"/>
        <v>11895866300</v>
      </c>
      <c r="N70" s="43">
        <f t="shared" si="4"/>
        <v>113058227218</v>
      </c>
      <c r="O70" s="45">
        <f t="shared" si="4"/>
        <v>142399333500</v>
      </c>
      <c r="P70" s="46">
        <f>SUM($F$70:$O$70)</f>
        <v>717826880900</v>
      </c>
    </row>
    <row r="71" spans="1:17" ht="24.75" customHeight="1">
      <c r="A71" s="2" t="s">
        <v>46</v>
      </c>
      <c r="B71" s="35" t="s">
        <v>1</v>
      </c>
      <c r="C71" s="40" t="s">
        <v>1</v>
      </c>
      <c r="D71" s="40" t="s">
        <v>1</v>
      </c>
      <c r="E71" s="41" t="s">
        <v>47</v>
      </c>
      <c r="F71" s="42">
        <v>70316212900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5">
        <v>0</v>
      </c>
      <c r="P71" s="48">
        <f>SUM($F$71:$O$71)</f>
        <v>70316212900</v>
      </c>
      <c r="Q71" s="49" t="s">
        <v>1</v>
      </c>
    </row>
    <row r="72" spans="1:17" ht="24.75" customHeight="1">
      <c r="A72" s="2" t="s">
        <v>48</v>
      </c>
      <c r="B72" s="35" t="s">
        <v>1</v>
      </c>
      <c r="C72" s="40" t="s">
        <v>1</v>
      </c>
      <c r="D72" s="40" t="s">
        <v>1</v>
      </c>
      <c r="E72" s="41" t="s">
        <v>49</v>
      </c>
      <c r="F72" s="42">
        <v>27760000</v>
      </c>
      <c r="G72" s="43">
        <v>0</v>
      </c>
      <c r="H72" s="43">
        <v>0</v>
      </c>
      <c r="I72" s="43">
        <v>2358630000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5">
        <v>0</v>
      </c>
      <c r="P72" s="50">
        <f>SUM($F$72:$O$72)</f>
        <v>2386390000</v>
      </c>
      <c r="Q72" s="49" t="s">
        <v>1</v>
      </c>
    </row>
    <row r="73" spans="1:16" ht="33.75" customHeight="1" hidden="1">
      <c r="A73" s="2" t="s">
        <v>44</v>
      </c>
      <c r="B73" s="35" t="s">
        <v>1</v>
      </c>
      <c r="C73" s="40" t="s">
        <v>1</v>
      </c>
      <c r="D73" s="40" t="s">
        <v>1</v>
      </c>
      <c r="E73" s="51" t="s">
        <v>50</v>
      </c>
      <c r="F73" s="42">
        <f aca="true" t="shared" si="5" ref="F73:P73">F70-F71</f>
        <v>174111334332</v>
      </c>
      <c r="G73" s="43">
        <f t="shared" si="5"/>
        <v>29792844800</v>
      </c>
      <c r="H73" s="43">
        <f t="shared" si="5"/>
        <v>48406638750</v>
      </c>
      <c r="I73" s="43">
        <f t="shared" si="5"/>
        <v>85864365100</v>
      </c>
      <c r="J73" s="43">
        <f t="shared" si="5"/>
        <v>592569000</v>
      </c>
      <c r="K73" s="43">
        <f t="shared" si="5"/>
        <v>6775807600</v>
      </c>
      <c r="L73" s="43">
        <f t="shared" si="5"/>
        <v>34613681400</v>
      </c>
      <c r="M73" s="43">
        <f t="shared" si="5"/>
        <v>11895866300</v>
      </c>
      <c r="N73" s="43">
        <f t="shared" si="5"/>
        <v>113058227218</v>
      </c>
      <c r="O73" s="45">
        <f t="shared" si="5"/>
        <v>142399333500</v>
      </c>
      <c r="P73" s="46">
        <f t="shared" si="5"/>
        <v>647510668000</v>
      </c>
    </row>
    <row r="74" spans="1:16" ht="31.5" customHeight="1">
      <c r="A74" s="39" t="s">
        <v>44</v>
      </c>
      <c r="B74" s="35" t="s">
        <v>1</v>
      </c>
      <c r="C74" s="40" t="s">
        <v>1</v>
      </c>
      <c r="D74" s="40" t="s">
        <v>1</v>
      </c>
      <c r="E74" s="51" t="s">
        <v>51</v>
      </c>
      <c r="F74" s="42">
        <f aca="true" t="shared" si="6" ref="F74:P74">F70-(F71+F72)</f>
        <v>174083574332</v>
      </c>
      <c r="G74" s="43">
        <f t="shared" si="6"/>
        <v>29792844800</v>
      </c>
      <c r="H74" s="43">
        <f t="shared" si="6"/>
        <v>48406638750</v>
      </c>
      <c r="I74" s="43">
        <f t="shared" si="6"/>
        <v>83505735100</v>
      </c>
      <c r="J74" s="43">
        <f t="shared" si="6"/>
        <v>592569000</v>
      </c>
      <c r="K74" s="43">
        <f t="shared" si="6"/>
        <v>6775807600</v>
      </c>
      <c r="L74" s="43">
        <f t="shared" si="6"/>
        <v>34613681400</v>
      </c>
      <c r="M74" s="43">
        <f t="shared" si="6"/>
        <v>11895866300</v>
      </c>
      <c r="N74" s="43">
        <f t="shared" si="6"/>
        <v>113058227218</v>
      </c>
      <c r="O74" s="45">
        <f t="shared" si="6"/>
        <v>142399333500</v>
      </c>
      <c r="P74" s="46">
        <f t="shared" si="6"/>
        <v>645124278000</v>
      </c>
    </row>
    <row r="75" spans="1:3" ht="30" customHeight="1">
      <c r="A75" s="3" t="s">
        <v>1</v>
      </c>
      <c r="B75" s="35" t="s">
        <v>1</v>
      </c>
      <c r="C75" s="3" t="s">
        <v>1</v>
      </c>
    </row>
    <row r="76" ht="30" customHeight="1" hidden="1">
      <c r="B76" s="35" t="s">
        <v>1</v>
      </c>
    </row>
    <row r="77" ht="30" customHeight="1" hidden="1">
      <c r="B77" s="35" t="s">
        <v>1</v>
      </c>
    </row>
    <row r="78" ht="30" customHeight="1" hidden="1">
      <c r="B78" s="35" t="s">
        <v>1</v>
      </c>
    </row>
    <row r="79" ht="30" customHeight="1" hidden="1">
      <c r="B79" s="35" t="s">
        <v>1</v>
      </c>
    </row>
    <row r="80" ht="30" customHeight="1">
      <c r="B80" s="35" t="s">
        <v>1</v>
      </c>
    </row>
    <row r="81" ht="30" customHeight="1">
      <c r="B81" s="35" t="s">
        <v>1</v>
      </c>
    </row>
    <row r="82" ht="30" customHeight="1">
      <c r="B82" s="35" t="s">
        <v>1</v>
      </c>
    </row>
    <row r="83" ht="30" customHeight="1">
      <c r="B83" s="35" t="s">
        <v>1</v>
      </c>
    </row>
    <row r="84" ht="30" customHeight="1">
      <c r="B84" s="35" t="s">
        <v>1</v>
      </c>
    </row>
    <row r="85" ht="34.5" customHeight="1">
      <c r="B85" s="35" t="s">
        <v>1</v>
      </c>
    </row>
    <row r="86" ht="15">
      <c r="B86" s="35" t="s">
        <v>1</v>
      </c>
    </row>
    <row r="87" ht="15">
      <c r="B87" s="35" t="s">
        <v>1</v>
      </c>
    </row>
    <row r="88" ht="15">
      <c r="B88" s="35" t="s">
        <v>1</v>
      </c>
    </row>
    <row r="89" ht="15">
      <c r="B89" s="35" t="s">
        <v>1</v>
      </c>
    </row>
    <row r="90" ht="15">
      <c r="B90" s="35" t="s">
        <v>1</v>
      </c>
    </row>
    <row r="91" ht="15">
      <c r="B91" s="35" t="s">
        <v>1</v>
      </c>
    </row>
    <row r="92" ht="15">
      <c r="B92" s="35" t="s">
        <v>1</v>
      </c>
    </row>
    <row r="93" ht="15">
      <c r="B93" s="35" t="s">
        <v>1</v>
      </c>
    </row>
    <row r="94" ht="15">
      <c r="B94" s="35" t="s">
        <v>1</v>
      </c>
    </row>
    <row r="95" ht="30" customHeight="1">
      <c r="B95" s="35" t="s">
        <v>1</v>
      </c>
    </row>
    <row r="96" ht="30" customHeight="1">
      <c r="B96" s="35" t="s">
        <v>1</v>
      </c>
    </row>
    <row r="97" ht="30" customHeight="1">
      <c r="B97" s="35" t="s">
        <v>1</v>
      </c>
    </row>
    <row r="98" ht="30" customHeight="1">
      <c r="B98" s="35" t="s">
        <v>1</v>
      </c>
    </row>
    <row r="99" ht="30" customHeight="1">
      <c r="B99" s="35" t="s">
        <v>1</v>
      </c>
    </row>
    <row r="100" ht="30" customHeight="1">
      <c r="B100" s="35" t="s">
        <v>1</v>
      </c>
    </row>
    <row r="101" ht="30" customHeight="1">
      <c r="B101" s="39" t="s">
        <v>1</v>
      </c>
    </row>
    <row r="102" ht="30" customHeight="1">
      <c r="B102" s="35" t="s">
        <v>1</v>
      </c>
    </row>
    <row r="103" ht="30" customHeight="1">
      <c r="B103" s="39" t="s">
        <v>1</v>
      </c>
    </row>
    <row r="104" ht="30" customHeight="1">
      <c r="B104" s="39" t="s">
        <v>1</v>
      </c>
    </row>
    <row r="105" ht="30" customHeight="1">
      <c r="B105" s="39" t="s">
        <v>1</v>
      </c>
    </row>
    <row r="106" ht="34.5" customHeight="1">
      <c r="B106" s="35" t="s">
        <v>1</v>
      </c>
    </row>
    <row r="107" ht="15">
      <c r="B107" s="35" t="s">
        <v>1</v>
      </c>
    </row>
    <row r="108" ht="15">
      <c r="B108" s="35" t="s">
        <v>1</v>
      </c>
    </row>
    <row r="109" ht="15">
      <c r="B109" s="35" t="s">
        <v>1</v>
      </c>
    </row>
    <row r="110" ht="15">
      <c r="B110" s="35" t="s">
        <v>1</v>
      </c>
    </row>
    <row r="111" ht="15">
      <c r="B111" s="35" t="s">
        <v>1</v>
      </c>
    </row>
    <row r="112" ht="15">
      <c r="B112" s="35" t="s">
        <v>1</v>
      </c>
    </row>
    <row r="113" ht="15">
      <c r="B113" s="35" t="s">
        <v>1</v>
      </c>
    </row>
    <row r="114" ht="15">
      <c r="B114" s="35" t="s">
        <v>1</v>
      </c>
    </row>
    <row r="115" ht="15">
      <c r="B115" s="35" t="s">
        <v>1</v>
      </c>
    </row>
  </sheetData>
  <sheetProtection/>
  <mergeCells count="5">
    <mergeCell ref="P15:P16"/>
    <mergeCell ref="E10:P10"/>
    <mergeCell ref="E12:P12"/>
    <mergeCell ref="E11:Q11"/>
    <mergeCell ref="E15:E16"/>
  </mergeCells>
  <printOptions horizontalCentered="1" verticalCentered="1"/>
  <pageMargins left="0.4330708661417323" right="0.35433070866141736" top="0.31496062992125984" bottom="0.35433070866141736" header="0.15748031496062992" footer="0.15748031496062992"/>
  <pageSetup firstPageNumber="1" useFirstPageNumber="1" fitToHeight="1" fitToWidth="1" horizontalDpi="600" verticalDpi="600" orientation="landscape" paperSize="9" scale="40" r:id="rId1"/>
  <rowBreaks count="3" manualBreakCount="3">
    <brk id="65" max="255" man="1"/>
    <brk id="86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2019-02-25T09:35:37Z</cp:lastPrinted>
  <dcterms:created xsi:type="dcterms:W3CDTF">2016-10-17T13:41:59Z</dcterms:created>
  <dcterms:modified xsi:type="dcterms:W3CDTF">2019-02-25T09:35:40Z</dcterms:modified>
  <cp:category/>
  <cp:version/>
  <cp:contentType/>
  <cp:contentStatus/>
</cp:coreProperties>
</file>