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2020" sheetId="1" r:id="rId1"/>
    <sheet name="2021" sheetId="2" r:id="rId2"/>
    <sheet name="2022" sheetId="3" r:id="rId3"/>
  </sheets>
  <definedNames>
    <definedName name="Asama" localSheetId="1">'2021'!$B$2</definedName>
    <definedName name="Asama" localSheetId="2">'2022'!$B$2</definedName>
    <definedName name="Asama">'2020'!$B$2</definedName>
    <definedName name="AsamaAd" localSheetId="1">'2021'!$C$2</definedName>
    <definedName name="AsamaAd" localSheetId="2">'2022'!$C$2</definedName>
    <definedName name="AsamaAd">'2020'!$C$2</definedName>
    <definedName name="AyAd" localSheetId="1">'2021'!$C$4</definedName>
    <definedName name="AyAd" localSheetId="2">'2022'!$C$4</definedName>
    <definedName name="AyAd">'2020'!$C$4</definedName>
    <definedName name="AyNo" localSheetId="1">'2021'!$B$4</definedName>
    <definedName name="AyNo" localSheetId="2">'2022'!$B$4</definedName>
    <definedName name="AyNo">'2020'!$B$4</definedName>
    <definedName name="ButceYil" localSheetId="1">'2021'!$B$1</definedName>
    <definedName name="ButceYil" localSheetId="2">'2022'!$B$1</definedName>
    <definedName name="ButceYil">'2020'!$B$1</definedName>
    <definedName name="SatirBaslik" localSheetId="1">'2021'!$A$15:$B$65</definedName>
    <definedName name="SatirBaslik" localSheetId="2">'2022'!$A$15:$B$65</definedName>
    <definedName name="SatirBaslik">'2020'!$A$15:$B$65</definedName>
    <definedName name="SutunBaslik" localSheetId="1">'2021'!$D$1:$N$5</definedName>
    <definedName name="SutunBaslik" localSheetId="2">'2022'!$D$1:$N$5</definedName>
    <definedName name="SutunBaslik">'2020'!$D$1:$N$5</definedName>
    <definedName name="TeklifYil" localSheetId="1">'2021'!$B$5</definedName>
    <definedName name="TeklifYil" localSheetId="2">'2022'!$B$5</definedName>
    <definedName name="TeklifYil">'2020'!$B$5</definedName>
  </definedNames>
  <calcPr fullCalcOnLoad="1"/>
</workbook>
</file>

<file path=xl/sharedStrings.xml><?xml version="1.0" encoding="utf-8"?>
<sst xmlns="http://schemas.openxmlformats.org/spreadsheetml/2006/main" count="455" uniqueCount="145">
  <si>
    <t>KURUMLAR</t>
  </si>
  <si>
    <t>PERSONEL GİDERLERİ</t>
  </si>
  <si>
    <t>BORÇ VERME</t>
  </si>
  <si>
    <t>TOPLAM</t>
  </si>
  <si>
    <t>YEDEK ÖDENEK</t>
  </si>
  <si>
    <t>YIL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</si>
  <si>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</si>
  <si>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</si>
  <si>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</si>
  <si>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</si>
  <si>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</si>
  <si>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</si>
  <si>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</si>
  <si>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</si>
  <si>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</si>
  <si>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SOS. GÜV. DEV. PRİMİ GİD.</t>
  </si>
  <si>
    <t>MAL VE HİZMET ALIM GİDERLERİ</t>
  </si>
  <si>
    <t>YIL:</t>
  </si>
  <si>
    <t>AŞAMA:</t>
  </si>
  <si>
    <t>AY:</t>
  </si>
  <si>
    <t>XX</t>
  </si>
  <si>
    <t>KURKOD</t>
  </si>
  <si>
    <t>FORMUL</t>
  </si>
  <si>
    <t>ASAMA</t>
  </si>
  <si>
    <t>EKOKOD</t>
  </si>
  <si>
    <t>FAİZ GİDERLERİ</t>
  </si>
  <si>
    <t>ABSKUR</t>
  </si>
  <si>
    <t>X</t>
  </si>
  <si>
    <t>TEKLİF YIL:</t>
  </si>
  <si>
    <t>(EKONOMİK SINIFLANDIRMA)</t>
  </si>
  <si>
    <t>ÖZEL BÜTÇELİ KURUMLAR TOPLAMI</t>
  </si>
  <si>
    <t>40.01</t>
  </si>
  <si>
    <t>YILI MERKEZİ YÖNETİM BÜTÇE KANUNU İCMALİ</t>
  </si>
  <si>
    <t>40/42</t>
  </si>
  <si>
    <t>38/40</t>
  </si>
  <si>
    <t>BUTCEYILI</t>
  </si>
  <si>
    <t>ABSODENEKYIL</t>
  </si>
  <si>
    <t>ÖZEL BÜTÇELİ DİĞER KURUMLAR</t>
  </si>
  <si>
    <t>(II) SAYILI CETVEL -ÖZEL BÜTÇELİ DİĞER KURUMLAR</t>
  </si>
  <si>
    <t>3</t>
  </si>
  <si>
    <t>8</t>
  </si>
  <si>
    <t>2020</t>
  </si>
  <si>
    <t>Ağustos</t>
  </si>
  <si>
    <t>Cumhurbaşkanı Teklifi</t>
  </si>
  <si>
    <t>40.02</t>
  </si>
  <si>
    <t>40.03</t>
  </si>
  <si>
    <t>40.04</t>
  </si>
  <si>
    <t>40.05</t>
  </si>
  <si>
    <t>40.06</t>
  </si>
  <si>
    <t>40.08</t>
  </si>
  <si>
    <t>40.09</t>
  </si>
  <si>
    <t>40.10</t>
  </si>
  <si>
    <t>40.15</t>
  </si>
  <si>
    <t>40.16</t>
  </si>
  <si>
    <t>40.17</t>
  </si>
  <si>
    <t>40.18</t>
  </si>
  <si>
    <t>40.19</t>
  </si>
  <si>
    <t>40.21</t>
  </si>
  <si>
    <t>40.22</t>
  </si>
  <si>
    <t>40.24</t>
  </si>
  <si>
    <t>40.26</t>
  </si>
  <si>
    <t>40.27</t>
  </si>
  <si>
    <t>40.28</t>
  </si>
  <si>
    <t>40.30</t>
  </si>
  <si>
    <t>40.32</t>
  </si>
  <si>
    <t>40.34</t>
  </si>
  <si>
    <t>40.35</t>
  </si>
  <si>
    <t>40.40</t>
  </si>
  <si>
    <t>40.41</t>
  </si>
  <si>
    <t>40.49</t>
  </si>
  <si>
    <t>40.50</t>
  </si>
  <si>
    <t>40.51</t>
  </si>
  <si>
    <t>40.52</t>
  </si>
  <si>
    <t>40.53</t>
  </si>
  <si>
    <t>40.54</t>
  </si>
  <si>
    <t>40.55</t>
  </si>
  <si>
    <t>40.56</t>
  </si>
  <si>
    <t>40.57</t>
  </si>
  <si>
    <t>40.58</t>
  </si>
  <si>
    <t>40.59</t>
  </si>
  <si>
    <t>40.60</t>
  </si>
  <si>
    <t>40.61</t>
  </si>
  <si>
    <t>40.62</t>
  </si>
  <si>
    <t>40.63</t>
  </si>
  <si>
    <t>40.64</t>
  </si>
  <si>
    <t>40.65</t>
  </si>
  <si>
    <t>40.66</t>
  </si>
  <si>
    <t>40.67</t>
  </si>
  <si>
    <t>ÖLÇME SEÇME VE YERLEŞTİRME MERKEZİ BAŞKANLIĞI</t>
  </si>
  <si>
    <t>ATATÜRK KÜLTÜR, DİL VE TARİH YÜKSEK KURUMU</t>
  </si>
  <si>
    <t>ATATÜRK ARAŞTIRMA MERKEZİ</t>
  </si>
  <si>
    <t>ATATÜRK KÜLTÜR MERKEZİ</t>
  </si>
  <si>
    <t>TÜRK DİL KURUMU</t>
  </si>
  <si>
    <t>TÜRK TARİH KURUMU</t>
  </si>
  <si>
    <t>TÜRKİYE BİLİMSEL VE TEKNOLOJİK ARAŞTIRMA KURUMU</t>
  </si>
  <si>
    <t>TÜRKİYE BİLİMLER AKADEMİSİ</t>
  </si>
  <si>
    <t>TÜRKİYE ADALET AKADEMİSİ</t>
  </si>
  <si>
    <t>DEVLET TİYATROLARI GENEL MÜDÜRLÜĞÜ</t>
  </si>
  <si>
    <t>DEVLET OPERA VE BALESİ GENEL MÜDÜRLÜĞÜ</t>
  </si>
  <si>
    <t>ORMAN GENEL MÜDÜRLÜĞÜ</t>
  </si>
  <si>
    <t>VAKIFLAR GENEL MÜDÜRLÜĞÜ</t>
  </si>
  <si>
    <t xml:space="preserve">TÜRKİYE HUDUT VE SAHİLLER SAĞLIK GENEL MÜDÜRLÜĞÜ </t>
  </si>
  <si>
    <t>TÜRK AKREDİTASYON KURUMU</t>
  </si>
  <si>
    <t>TÜRK STANDARDLARI ENSTİTÜSÜ</t>
  </si>
  <si>
    <t>TÜRK PATENT VE MARKA KURUMU</t>
  </si>
  <si>
    <t>ULUSAL BOR ARAŞTIRMA ENSTİTÜSÜ</t>
  </si>
  <si>
    <t>TÜRKİYE ATOM ENERJİSİ KURUMU</t>
  </si>
  <si>
    <t>SAVUNMA SANAYİ BAŞKANLIĞI</t>
  </si>
  <si>
    <t>KÜÇÜK VE ORTA ÖLÇEKLİ İŞLETMELERİ GELİŞTİRME VE DESTEKLEME İDARESİ BAŞKANLIĞI</t>
  </si>
  <si>
    <t>TÜRK İŞBİRLİĞİ VE KOORDİNASYON AJANSI BAŞKANLIĞI</t>
  </si>
  <si>
    <t>GAP BÖLGE KALKINMA İDARESİ</t>
  </si>
  <si>
    <t>ÖZELLEŞTİRME İDARESİ BAŞKANLIĞI</t>
  </si>
  <si>
    <t>MADEN TETKİK VE ARAMA GENEL MÜDÜRLÜĞÜ</t>
  </si>
  <si>
    <t>CEZA İNFAZ KURUMLARI İLE TUTUKEVLERİ İŞ YURTLARI KURUMU</t>
  </si>
  <si>
    <t>SİVİL HAVACILIK GENEL MÜDÜRLÜĞÜ</t>
  </si>
  <si>
    <t>MESLEKİ YETERLİLİK KURUMU</t>
  </si>
  <si>
    <t>YURTDIŞI TÜRKLER VE AKRABA TOPLULUKLAR BAŞKANLIĞI</t>
  </si>
  <si>
    <t xml:space="preserve">KARAYOLLARI GENEL MÜDÜRLÜĞÜ </t>
  </si>
  <si>
    <t>TÜRKİYE YAZMA ESERLER KURUMU BAŞKANLIĞI</t>
  </si>
  <si>
    <t>DOĞU ANADOLU PROJESİ BÖLGE KALKINMA İDARESİ BAŞKANLIĞI</t>
  </si>
  <si>
    <t>KONYA OVASI PROJESİ BÖLGE KALKINMA İDARESİ BAŞKANLIĞI</t>
  </si>
  <si>
    <t>DOĞU KARADENİZ PROJESİ BÖLGE KALKINMA İDARESİ BAŞKANLIĞI</t>
  </si>
  <si>
    <t>DEVLET SU İŞLERİ GENEL MÜDÜRLÜĞÜ</t>
  </si>
  <si>
    <t>TÜRKİYE SU ENSTİTÜSÜ</t>
  </si>
  <si>
    <t>TÜRKİYE İLAÇ VE TIBBİ CİHAZ KURUMU</t>
  </si>
  <si>
    <t>KAMU DENETÇİLİĞİ KURUMU</t>
  </si>
  <si>
    <t>TÜRKİYE İNSAN HAKLARI VE EŞİTLİK KURUMU</t>
  </si>
  <si>
    <t>TÜRKİYE SAĞLIK ENSTİTÜLERİ BAŞKANLIĞI</t>
  </si>
  <si>
    <t>HELAL AKREDİTASYON KURUMU</t>
  </si>
  <si>
    <t>NADİR TOPRAK ELEMENTLERİ ARAŞTIRMA ENSTİTÜSÜ</t>
  </si>
  <si>
    <t>MADEN VE PETROL İŞLERİ GENEL MÜDÜRLÜĞÜ</t>
  </si>
  <si>
    <t>TÜRKİYE UZAY AJANSI</t>
  </si>
  <si>
    <t>KAPADOKYA ALAN BAŞKANLIĞI</t>
  </si>
  <si>
    <t>CUMHURBAŞKANLIĞI</t>
  </si>
  <si>
    <t>YÜKSEKÖĞRETİM KURUMLARI</t>
  </si>
  <si>
    <t>CARİ TRANSFERLER</t>
  </si>
  <si>
    <t>SERMAYE GİDERLERİ</t>
  </si>
  <si>
    <t>SERMAYE TRANSFERLERİ</t>
  </si>
  <si>
    <t>13</t>
  </si>
  <si>
    <t>2021</t>
  </si>
  <si>
    <t>23</t>
  </si>
  <si>
    <t>2022</t>
  </si>
  <si>
    <t xml:space="preserve">2020 YILI MERKEZİ YÖNETİM BÜTÇE KANUNU İCMALİ </t>
  </si>
  <si>
    <t>(II) SAYILI CETVEL -ÖZEL BÜTÇELİ DİĞER KURUMLAR 2021 YILI BÜTÇE GİDER TAHMİNLERİ</t>
  </si>
  <si>
    <t>(II) SAYILI CETVEL -ÖZEL BÜTÇELİ DİĞER KURUMLAR 2022 YILI BÜTÇE GİDER TAHMİNLERİ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</si>
</sst>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35">
    <font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Arial"/>
      <family val="0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2"/>
      <name val="Arial Tur"/>
      <family val="0"/>
    </font>
    <font>
      <b/>
      <sz val="1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7" borderId="6" applyNumberFormat="0" applyAlignment="0" applyProtection="0"/>
    <xf numFmtId="0" fontId="23" fillId="16" borderId="6" applyNumberFormat="0" applyAlignment="0" applyProtection="0"/>
    <xf numFmtId="0" fontId="24" fillId="17" borderId="7" applyNumberFormat="0" applyAlignment="0" applyProtection="0"/>
    <xf numFmtId="0" fontId="2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" fillId="0" borderId="0">
      <alignment/>
      <protection/>
    </xf>
    <xf numFmtId="0" fontId="0" fillId="18" borderId="8" applyNumberFormat="0" applyFont="0" applyAlignment="0" applyProtection="0"/>
    <xf numFmtId="0" fontId="2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</cellStyleXfs>
  <cellXfs count="49">
    <xf numFmtId="0" fontId="0" fillId="0" borderId="0" xfId="0" applyAlignment="1">
      <alignment/>
    </xf>
    <xf numFmtId="0" fontId="4" fillId="0" borderId="0" xfId="49" applyFont="1" applyAlignment="1">
      <alignment vertical="center"/>
      <protection/>
    </xf>
    <xf numFmtId="49" fontId="5" fillId="0" borderId="0" xfId="49" applyNumberFormat="1" applyFont="1" applyAlignment="1">
      <alignment horizontal="left" vertical="center"/>
      <protection/>
    </xf>
    <xf numFmtId="0" fontId="5" fillId="0" borderId="0" xfId="49" applyFont="1" applyAlignment="1">
      <alignment horizontal="left" vertical="center"/>
      <protection/>
    </xf>
    <xf numFmtId="0" fontId="6" fillId="0" borderId="0" xfId="49" applyFont="1" applyAlignment="1">
      <alignment horizontal="center" vertical="center"/>
      <protection/>
    </xf>
    <xf numFmtId="0" fontId="5" fillId="0" borderId="0" xfId="49" applyFont="1" applyAlignment="1">
      <alignment horizontal="center" vertical="center"/>
      <protection/>
    </xf>
    <xf numFmtId="0" fontId="3" fillId="0" borderId="0" xfId="49" applyFont="1" applyAlignment="1">
      <alignment horizontal="center" vertical="center"/>
      <protection/>
    </xf>
    <xf numFmtId="0" fontId="6" fillId="0" borderId="0" xfId="49" applyFont="1" applyAlignment="1">
      <alignment vertical="center"/>
      <protection/>
    </xf>
    <xf numFmtId="0" fontId="3" fillId="0" borderId="0" xfId="49" applyAlignment="1">
      <alignment vertical="center"/>
      <protection/>
    </xf>
    <xf numFmtId="0" fontId="5" fillId="0" borderId="0" xfId="49" applyFont="1" applyAlignment="1">
      <alignment vertical="center"/>
      <protection/>
    </xf>
    <xf numFmtId="49" fontId="7" fillId="0" borderId="0" xfId="49" applyNumberFormat="1" applyFont="1" applyAlignment="1">
      <alignment horizontal="center" vertical="center"/>
      <protection/>
    </xf>
    <xf numFmtId="0" fontId="8" fillId="0" borderId="0" xfId="49" applyFont="1" applyAlignment="1">
      <alignment horizontal="center" vertical="center"/>
      <protection/>
    </xf>
    <xf numFmtId="0" fontId="9" fillId="0" borderId="0" xfId="49" applyFont="1" applyAlignment="1">
      <alignment vertical="center"/>
      <protection/>
    </xf>
    <xf numFmtId="0" fontId="0" fillId="0" borderId="0" xfId="0" applyAlignment="1">
      <alignment vertical="center"/>
    </xf>
    <xf numFmtId="0" fontId="9" fillId="0" borderId="10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vertical="center"/>
      <protection/>
    </xf>
    <xf numFmtId="3" fontId="7" fillId="0" borderId="11" xfId="49" applyNumberFormat="1" applyFont="1" applyBorder="1" applyAlignment="1">
      <alignment vertical="center"/>
      <protection/>
    </xf>
    <xf numFmtId="3" fontId="4" fillId="0" borderId="11" xfId="49" applyNumberFormat="1" applyFont="1" applyBorder="1" applyAlignment="1">
      <alignment vertical="center"/>
      <protection/>
    </xf>
    <xf numFmtId="0" fontId="5" fillId="0" borderId="0" xfId="49" applyNumberFormat="1" applyFont="1" applyAlignment="1">
      <alignment horizontal="center" vertical="center"/>
      <protection/>
    </xf>
    <xf numFmtId="0" fontId="6" fillId="0" borderId="0" xfId="64" applyFont="1" applyAlignment="1">
      <alignment vertical="center"/>
      <protection/>
    </xf>
    <xf numFmtId="0" fontId="0" fillId="0" borderId="12" xfId="0" applyBorder="1" applyAlignment="1">
      <alignment vertical="center"/>
    </xf>
    <xf numFmtId="0" fontId="10" fillId="0" borderId="0" xfId="49" applyFont="1" applyAlignment="1">
      <alignment vertical="center"/>
      <protection/>
    </xf>
    <xf numFmtId="0" fontId="12" fillId="0" borderId="0" xfId="0" applyFont="1" applyAlignment="1">
      <alignment vertical="center"/>
    </xf>
    <xf numFmtId="0" fontId="11" fillId="0" borderId="0" xfId="49" applyFont="1" applyAlignment="1">
      <alignment horizontal="center" vertical="center"/>
      <protection/>
    </xf>
    <xf numFmtId="0" fontId="3" fillId="0" borderId="0" xfId="49" applyFont="1" applyAlignment="1">
      <alignment vertical="center"/>
      <protection/>
    </xf>
    <xf numFmtId="0" fontId="6" fillId="0" borderId="10" xfId="49" applyFont="1" applyBorder="1" applyAlignment="1">
      <alignment horizontal="center" vertical="center"/>
      <protection/>
    </xf>
    <xf numFmtId="49" fontId="31" fillId="0" borderId="0" xfId="49" applyNumberFormat="1" applyFont="1" applyAlignment="1">
      <alignment horizontal="center" vertical="center"/>
      <protection/>
    </xf>
    <xf numFmtId="0" fontId="32" fillId="0" borderId="0" xfId="49" applyFont="1" applyFill="1" applyAlignment="1">
      <alignment horizontal="left" vertical="center"/>
      <protection/>
    </xf>
    <xf numFmtId="0" fontId="33" fillId="0" borderId="0" xfId="0" applyFont="1" applyAlignment="1">
      <alignment vertical="center"/>
    </xf>
    <xf numFmtId="0" fontId="32" fillId="0" borderId="13" xfId="49" applyFont="1" applyBorder="1" applyAlignment="1">
      <alignment vertical="center"/>
      <protection/>
    </xf>
    <xf numFmtId="3" fontId="32" fillId="0" borderId="13" xfId="49" applyNumberFormat="1" applyFont="1" applyBorder="1" applyAlignment="1">
      <alignment vertical="center"/>
      <protection/>
    </xf>
    <xf numFmtId="3" fontId="34" fillId="0" borderId="13" xfId="49" applyNumberFormat="1" applyFont="1" applyBorder="1" applyAlignment="1">
      <alignment vertical="center"/>
      <protection/>
    </xf>
    <xf numFmtId="0" fontId="32" fillId="0" borderId="14" xfId="49" applyFont="1" applyBorder="1" applyAlignment="1">
      <alignment vertical="center"/>
      <protection/>
    </xf>
    <xf numFmtId="3" fontId="32" fillId="0" borderId="14" xfId="49" applyNumberFormat="1" applyFont="1" applyBorder="1" applyAlignment="1">
      <alignment vertical="center"/>
      <protection/>
    </xf>
    <xf numFmtId="3" fontId="34" fillId="0" borderId="14" xfId="49" applyNumberFormat="1" applyFont="1" applyBorder="1" applyAlignment="1">
      <alignment vertical="center"/>
      <protection/>
    </xf>
    <xf numFmtId="0" fontId="33" fillId="0" borderId="0" xfId="0" applyFont="1" applyAlignment="1">
      <alignment horizontal="left" vertical="center"/>
    </xf>
    <xf numFmtId="0" fontId="33" fillId="0" borderId="15" xfId="0" applyFont="1" applyBorder="1" applyAlignment="1">
      <alignment vertical="center"/>
    </xf>
    <xf numFmtId="3" fontId="33" fillId="0" borderId="15" xfId="0" applyNumberFormat="1" applyFont="1" applyBorder="1" applyAlignment="1">
      <alignment vertical="center"/>
    </xf>
    <xf numFmtId="3" fontId="34" fillId="0" borderId="15" xfId="49" applyNumberFormat="1" applyFont="1" applyBorder="1" applyAlignment="1">
      <alignment vertical="center"/>
      <protection/>
    </xf>
    <xf numFmtId="49" fontId="33" fillId="0" borderId="0" xfId="0" applyNumberFormat="1" applyFont="1" applyAlignment="1">
      <alignment horizontal="left" vertical="center"/>
    </xf>
    <xf numFmtId="0" fontId="34" fillId="0" borderId="16" xfId="49" applyFont="1" applyBorder="1" applyAlignment="1">
      <alignment horizontal="left" vertical="center"/>
      <protection/>
    </xf>
    <xf numFmtId="3" fontId="34" fillId="0" borderId="16" xfId="49" applyNumberFormat="1" applyFont="1" applyBorder="1" applyAlignment="1">
      <alignment vertical="center"/>
      <protection/>
    </xf>
    <xf numFmtId="3" fontId="34" fillId="0" borderId="11" xfId="49" applyNumberFormat="1" applyFont="1" applyBorder="1" applyAlignment="1">
      <alignment vertical="center"/>
      <protection/>
    </xf>
    <xf numFmtId="0" fontId="11" fillId="0" borderId="11" xfId="49" applyFont="1" applyBorder="1" applyAlignment="1">
      <alignment horizontal="center" vertical="center" wrapText="1"/>
      <protection/>
    </xf>
    <xf numFmtId="0" fontId="11" fillId="0" borderId="14" xfId="49" applyFont="1" applyBorder="1" applyAlignment="1">
      <alignment horizontal="center" vertical="center" wrapText="1"/>
      <protection/>
    </xf>
    <xf numFmtId="0" fontId="30" fillId="0" borderId="0" xfId="49" applyFont="1" applyAlignment="1">
      <alignment horizontal="center" vertical="center"/>
      <protection/>
    </xf>
    <xf numFmtId="0" fontId="30" fillId="0" borderId="0" xfId="49" applyFont="1" applyBorder="1" applyAlignment="1">
      <alignment horizontal="center" vertical="center"/>
      <protection/>
    </xf>
    <xf numFmtId="0" fontId="9" fillId="0" borderId="17" xfId="49" applyFont="1" applyBorder="1" applyAlignment="1">
      <alignment horizontal="center" vertical="center"/>
      <protection/>
    </xf>
    <xf numFmtId="0" fontId="9" fillId="0" borderId="18" xfId="49" applyFont="1" applyBorder="1" applyAlignment="1">
      <alignment horizontal="center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ayfa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  <cellStyle name="Yüzde_Sayfa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zoomScale="75" zoomScaleNormal="75" zoomScalePageLayoutView="0" workbookViewId="0" topLeftCell="E9">
      <selection activeCell="I28" sqref="I28"/>
    </sheetView>
  </sheetViews>
  <sheetFormatPr defaultColWidth="9.00390625" defaultRowHeight="12.75"/>
  <cols>
    <col min="1" max="3" width="9.125" style="13" hidden="1" customWidth="1"/>
    <col min="4" max="4" width="14.75390625" style="13" hidden="1" customWidth="1"/>
    <col min="5" max="5" width="101.125" style="13" bestFit="1" customWidth="1"/>
    <col min="6" max="15" width="21.00390625" style="13" customWidth="1"/>
    <col min="16" max="16384" width="9.125" style="13" customWidth="1"/>
  </cols>
  <sheetData>
    <row r="1" spans="1:15" ht="12.75" hidden="1">
      <c r="A1" s="1" t="s">
        <v>17</v>
      </c>
      <c r="B1" s="2" t="s">
        <v>41</v>
      </c>
      <c r="C1" s="3"/>
      <c r="D1" s="4" t="s">
        <v>22</v>
      </c>
      <c r="E1" s="5" t="s">
        <v>26</v>
      </c>
      <c r="F1" s="5" t="s">
        <v>36</v>
      </c>
      <c r="G1" s="5" t="s">
        <v>36</v>
      </c>
      <c r="H1" s="5" t="s">
        <v>36</v>
      </c>
      <c r="I1" s="5" t="s">
        <v>36</v>
      </c>
      <c r="J1" s="5" t="s">
        <v>36</v>
      </c>
      <c r="K1" s="5" t="s">
        <v>36</v>
      </c>
      <c r="L1" s="5" t="s">
        <v>36</v>
      </c>
      <c r="M1" s="5" t="s">
        <v>36</v>
      </c>
      <c r="N1" s="5" t="s">
        <v>36</v>
      </c>
      <c r="O1" s="6" t="s">
        <v>20</v>
      </c>
    </row>
    <row r="2" spans="1:15" ht="12.75" hidden="1">
      <c r="A2" s="7" t="s">
        <v>18</v>
      </c>
      <c r="B2" s="2" t="s">
        <v>39</v>
      </c>
      <c r="C2" s="3" t="s">
        <v>43</v>
      </c>
      <c r="D2" s="4" t="s">
        <v>5</v>
      </c>
      <c r="E2" s="18" t="str">
        <f aca="true" t="shared" si="0" ref="E2:N2">ButceYil</f>
        <v>2020</v>
      </c>
      <c r="F2" s="18" t="str">
        <f t="shared" si="0"/>
        <v>2020</v>
      </c>
      <c r="G2" s="18" t="str">
        <f t="shared" si="0"/>
        <v>2020</v>
      </c>
      <c r="H2" s="18" t="str">
        <f t="shared" si="0"/>
        <v>2020</v>
      </c>
      <c r="I2" s="18" t="str">
        <f t="shared" si="0"/>
        <v>2020</v>
      </c>
      <c r="J2" s="18" t="str">
        <f t="shared" si="0"/>
        <v>2020</v>
      </c>
      <c r="K2" s="18" t="str">
        <f t="shared" si="0"/>
        <v>2020</v>
      </c>
      <c r="L2" s="18" t="str">
        <f t="shared" si="0"/>
        <v>2020</v>
      </c>
      <c r="M2" s="18" t="str">
        <f t="shared" si="0"/>
        <v>2020</v>
      </c>
      <c r="N2" s="18" t="str">
        <f t="shared" si="0"/>
        <v>2020</v>
      </c>
      <c r="O2" s="8"/>
    </row>
    <row r="3" spans="1:15" ht="12.75" hidden="1">
      <c r="A3" s="7"/>
      <c r="B3" s="2"/>
      <c r="C3" s="3"/>
      <c r="D3" s="4" t="s">
        <v>35</v>
      </c>
      <c r="E3" s="18"/>
      <c r="F3" s="18" t="str">
        <f aca="true" t="shared" si="1" ref="F3:N3">ButceYil</f>
        <v>2020</v>
      </c>
      <c r="G3" s="18" t="str">
        <f t="shared" si="1"/>
        <v>2020</v>
      </c>
      <c r="H3" s="18" t="str">
        <f t="shared" si="1"/>
        <v>2020</v>
      </c>
      <c r="I3" s="18" t="str">
        <f t="shared" si="1"/>
        <v>2020</v>
      </c>
      <c r="J3" s="18" t="str">
        <f t="shared" si="1"/>
        <v>2020</v>
      </c>
      <c r="K3" s="18" t="str">
        <f t="shared" si="1"/>
        <v>2020</v>
      </c>
      <c r="L3" s="18" t="str">
        <f t="shared" si="1"/>
        <v>2020</v>
      </c>
      <c r="M3" s="18" t="str">
        <f t="shared" si="1"/>
        <v>2020</v>
      </c>
      <c r="N3" s="18" t="str">
        <f t="shared" si="1"/>
        <v>2020</v>
      </c>
      <c r="O3" s="8"/>
    </row>
    <row r="4" spans="1:15" ht="12.75" hidden="1">
      <c r="A4" s="7" t="s">
        <v>19</v>
      </c>
      <c r="B4" s="2" t="s">
        <v>40</v>
      </c>
      <c r="C4" s="3" t="s">
        <v>42</v>
      </c>
      <c r="D4" s="4" t="s">
        <v>23</v>
      </c>
      <c r="E4" s="18"/>
      <c r="F4" s="18" t="str">
        <f aca="true" t="shared" si="2" ref="F4:N4">Asama</f>
        <v>3</v>
      </c>
      <c r="G4" s="18" t="str">
        <f t="shared" si="2"/>
        <v>3</v>
      </c>
      <c r="H4" s="18" t="str">
        <f t="shared" si="2"/>
        <v>3</v>
      </c>
      <c r="I4" s="18" t="str">
        <f t="shared" si="2"/>
        <v>3</v>
      </c>
      <c r="J4" s="18" t="str">
        <f t="shared" si="2"/>
        <v>3</v>
      </c>
      <c r="K4" s="18" t="str">
        <f t="shared" si="2"/>
        <v>3</v>
      </c>
      <c r="L4" s="18" t="str">
        <f t="shared" si="2"/>
        <v>3</v>
      </c>
      <c r="M4" s="18" t="str">
        <f t="shared" si="2"/>
        <v>3</v>
      </c>
      <c r="N4" s="18" t="str">
        <f t="shared" si="2"/>
        <v>3</v>
      </c>
      <c r="O4" s="8"/>
    </row>
    <row r="5" spans="1:15" ht="12.75" hidden="1">
      <c r="A5" s="19" t="s">
        <v>28</v>
      </c>
      <c r="B5" s="9" t="s">
        <v>41</v>
      </c>
      <c r="C5" s="9"/>
      <c r="D5" s="4" t="s">
        <v>24</v>
      </c>
      <c r="E5" s="5"/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8"/>
    </row>
    <row r="6" spans="1:15" ht="12.75" hidden="1">
      <c r="A6" s="8"/>
      <c r="B6" s="8"/>
      <c r="C6" s="8"/>
      <c r="D6" s="11" t="s">
        <v>20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 hidden="1">
      <c r="A7" s="24" t="s">
        <v>32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2.75" customHeight="1" hidden="1">
      <c r="A8" s="9"/>
      <c r="B8" s="9"/>
      <c r="C8" s="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8"/>
    </row>
    <row r="9" spans="1:15" ht="19.5" customHeight="1">
      <c r="A9" s="9"/>
      <c r="B9" s="9"/>
      <c r="C9" s="9"/>
      <c r="D9" s="12"/>
      <c r="E9" s="45" t="str">
        <f>TeklifYil&amp;"  "&amp;A7</f>
        <v>2020  YILI MERKEZİ YÖNETİM BÜTÇE KANUNU İCMALİ</v>
      </c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ht="19.5" customHeight="1">
      <c r="A10" s="9"/>
      <c r="B10" s="9"/>
      <c r="C10" s="9"/>
      <c r="E10" s="45" t="s">
        <v>38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5" ht="19.5" customHeight="1">
      <c r="A11" s="9"/>
      <c r="B11" s="9"/>
      <c r="C11" s="9"/>
      <c r="D11" s="12"/>
      <c r="E11" s="46" t="s">
        <v>29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ht="12.75" customHeight="1" thickBot="1">
      <c r="A12" s="9"/>
      <c r="B12" s="9"/>
      <c r="C12" s="9"/>
      <c r="D12" s="12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25" t="str">
        <f>IF(ButceYil&gt;2008,"TL","YTL")</f>
        <v>TL</v>
      </c>
    </row>
    <row r="13" spans="1:15" s="22" customFormat="1" ht="24.75" customHeight="1">
      <c r="A13" s="21"/>
      <c r="B13" s="21"/>
      <c r="C13" s="21"/>
      <c r="D13" s="21"/>
      <c r="E13" s="47" t="s">
        <v>0</v>
      </c>
      <c r="F13" s="43" t="s">
        <v>1</v>
      </c>
      <c r="G13" s="43" t="s">
        <v>15</v>
      </c>
      <c r="H13" s="43" t="s">
        <v>16</v>
      </c>
      <c r="I13" s="43" t="s">
        <v>25</v>
      </c>
      <c r="J13" s="43" t="s">
        <v>135</v>
      </c>
      <c r="K13" s="43" t="s">
        <v>136</v>
      </c>
      <c r="L13" s="43" t="s">
        <v>137</v>
      </c>
      <c r="M13" s="43" t="s">
        <v>2</v>
      </c>
      <c r="N13" s="43" t="s">
        <v>4</v>
      </c>
      <c r="O13" s="43" t="s">
        <v>3</v>
      </c>
    </row>
    <row r="14" spans="4:15" s="22" customFormat="1" ht="24.75" customHeight="1" thickBot="1">
      <c r="D14" s="23"/>
      <c r="E14" s="48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ht="21" customHeight="1" hidden="1">
      <c r="A15" s="23" t="s">
        <v>22</v>
      </c>
      <c r="B15" s="23" t="s">
        <v>21</v>
      </c>
      <c r="C15" s="23" t="s">
        <v>20</v>
      </c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7"/>
    </row>
    <row r="16" spans="1:15" s="28" customFormat="1" ht="21" customHeight="1">
      <c r="A16" s="26"/>
      <c r="B16" s="27" t="s">
        <v>31</v>
      </c>
      <c r="C16" s="26"/>
      <c r="E16" s="29" t="s">
        <v>88</v>
      </c>
      <c r="F16" s="30">
        <v>474600000</v>
      </c>
      <c r="G16" s="30">
        <v>10748000</v>
      </c>
      <c r="H16" s="30">
        <v>230054000</v>
      </c>
      <c r="I16" s="30">
        <v>0</v>
      </c>
      <c r="J16" s="30">
        <v>750000</v>
      </c>
      <c r="K16" s="30">
        <v>1640000</v>
      </c>
      <c r="L16" s="30">
        <v>0</v>
      </c>
      <c r="M16" s="30">
        <v>0</v>
      </c>
      <c r="N16" s="30">
        <v>0</v>
      </c>
      <c r="O16" s="31">
        <f aca="true" t="shared" si="3" ref="O16:O60">N16+M16+L16+K16+J16+I16+H16+G16+F16</f>
        <v>717792000</v>
      </c>
    </row>
    <row r="17" spans="1:15" s="28" customFormat="1" ht="21" customHeight="1">
      <c r="A17" s="26"/>
      <c r="B17" s="27" t="s">
        <v>44</v>
      </c>
      <c r="C17" s="26"/>
      <c r="E17" s="29" t="s">
        <v>89</v>
      </c>
      <c r="F17" s="30">
        <v>9368000</v>
      </c>
      <c r="G17" s="30">
        <v>1692000</v>
      </c>
      <c r="H17" s="30">
        <v>3457000</v>
      </c>
      <c r="I17" s="30">
        <v>0</v>
      </c>
      <c r="J17" s="30">
        <v>793000</v>
      </c>
      <c r="K17" s="30">
        <v>300000</v>
      </c>
      <c r="L17" s="30">
        <v>0</v>
      </c>
      <c r="M17" s="30">
        <v>0</v>
      </c>
      <c r="N17" s="30">
        <v>0</v>
      </c>
      <c r="O17" s="31">
        <f t="shared" si="3"/>
        <v>15610000</v>
      </c>
    </row>
    <row r="18" spans="1:15" s="28" customFormat="1" ht="21" customHeight="1" thickBot="1">
      <c r="A18" s="26"/>
      <c r="B18" s="27" t="s">
        <v>45</v>
      </c>
      <c r="C18" s="26"/>
      <c r="E18" s="29" t="s">
        <v>90</v>
      </c>
      <c r="F18" s="30">
        <v>4063000</v>
      </c>
      <c r="G18" s="30">
        <v>601000</v>
      </c>
      <c r="H18" s="30">
        <v>1725000</v>
      </c>
      <c r="I18" s="30">
        <v>0</v>
      </c>
      <c r="J18" s="30">
        <v>582000</v>
      </c>
      <c r="K18" s="30">
        <v>0</v>
      </c>
      <c r="L18" s="30">
        <v>0</v>
      </c>
      <c r="M18" s="30">
        <v>0</v>
      </c>
      <c r="N18" s="30">
        <v>0</v>
      </c>
      <c r="O18" s="31">
        <f t="shared" si="3"/>
        <v>6971000</v>
      </c>
    </row>
    <row r="19" spans="1:15" s="28" customFormat="1" ht="21" customHeight="1" thickBot="1">
      <c r="A19" s="26"/>
      <c r="B19" s="27" t="s">
        <v>46</v>
      </c>
      <c r="C19" s="26"/>
      <c r="E19" s="29" t="s">
        <v>91</v>
      </c>
      <c r="F19" s="30">
        <v>3977000</v>
      </c>
      <c r="G19" s="30">
        <v>581000</v>
      </c>
      <c r="H19" s="30">
        <v>1829000</v>
      </c>
      <c r="I19" s="30">
        <v>0</v>
      </c>
      <c r="J19" s="30">
        <v>521000</v>
      </c>
      <c r="K19" s="30">
        <v>500000</v>
      </c>
      <c r="L19" s="30">
        <v>0</v>
      </c>
      <c r="M19" s="30">
        <v>0</v>
      </c>
      <c r="N19" s="30">
        <v>0</v>
      </c>
      <c r="O19" s="31">
        <f t="shared" si="3"/>
        <v>7408000</v>
      </c>
    </row>
    <row r="20" spans="1:15" s="28" customFormat="1" ht="21" customHeight="1" thickBot="1">
      <c r="A20" s="26"/>
      <c r="B20" s="27" t="s">
        <v>47</v>
      </c>
      <c r="C20" s="26"/>
      <c r="E20" s="29" t="s">
        <v>92</v>
      </c>
      <c r="F20" s="30">
        <v>7477000</v>
      </c>
      <c r="G20" s="30">
        <v>1170000</v>
      </c>
      <c r="H20" s="30">
        <v>7128000</v>
      </c>
      <c r="I20" s="30">
        <v>0</v>
      </c>
      <c r="J20" s="30">
        <v>2718000</v>
      </c>
      <c r="K20" s="30">
        <v>1200000</v>
      </c>
      <c r="L20" s="30">
        <v>0</v>
      </c>
      <c r="M20" s="30">
        <v>0</v>
      </c>
      <c r="N20" s="30">
        <v>0</v>
      </c>
      <c r="O20" s="31">
        <f t="shared" si="3"/>
        <v>19693000</v>
      </c>
    </row>
    <row r="21" spans="1:15" s="28" customFormat="1" ht="21" customHeight="1" thickBot="1">
      <c r="A21" s="26"/>
      <c r="B21" s="27" t="s">
        <v>48</v>
      </c>
      <c r="C21" s="26"/>
      <c r="E21" s="29" t="s">
        <v>93</v>
      </c>
      <c r="F21" s="30">
        <v>7767000</v>
      </c>
      <c r="G21" s="30">
        <v>1305000</v>
      </c>
      <c r="H21" s="30">
        <v>4062000</v>
      </c>
      <c r="I21" s="30">
        <v>0</v>
      </c>
      <c r="J21" s="30">
        <v>2326000</v>
      </c>
      <c r="K21" s="30">
        <v>900000</v>
      </c>
      <c r="L21" s="30">
        <v>0</v>
      </c>
      <c r="M21" s="30">
        <v>0</v>
      </c>
      <c r="N21" s="30">
        <v>0</v>
      </c>
      <c r="O21" s="31">
        <f t="shared" si="3"/>
        <v>16360000</v>
      </c>
    </row>
    <row r="22" spans="1:15" s="28" customFormat="1" ht="21" customHeight="1" thickBot="1">
      <c r="A22" s="26"/>
      <c r="B22" s="27" t="s">
        <v>49</v>
      </c>
      <c r="C22" s="26"/>
      <c r="E22" s="29" t="s">
        <v>94</v>
      </c>
      <c r="F22" s="30">
        <v>700310000</v>
      </c>
      <c r="G22" s="30">
        <v>139024000</v>
      </c>
      <c r="H22" s="30">
        <v>398763000</v>
      </c>
      <c r="I22" s="30">
        <v>0</v>
      </c>
      <c r="J22" s="30">
        <v>657141000</v>
      </c>
      <c r="K22" s="30">
        <v>280732000</v>
      </c>
      <c r="L22" s="30">
        <v>1335092000</v>
      </c>
      <c r="M22" s="30">
        <v>0</v>
      </c>
      <c r="N22" s="30">
        <v>0</v>
      </c>
      <c r="O22" s="31">
        <f t="shared" si="3"/>
        <v>3511062000</v>
      </c>
    </row>
    <row r="23" spans="1:15" s="28" customFormat="1" ht="21" customHeight="1" thickBot="1">
      <c r="A23" s="26"/>
      <c r="B23" s="27" t="s">
        <v>50</v>
      </c>
      <c r="C23" s="26"/>
      <c r="E23" s="29" t="s">
        <v>95</v>
      </c>
      <c r="F23" s="30">
        <v>4616000</v>
      </c>
      <c r="G23" s="30">
        <v>779000</v>
      </c>
      <c r="H23" s="30">
        <v>2777000</v>
      </c>
      <c r="I23" s="30">
        <v>0</v>
      </c>
      <c r="J23" s="30">
        <v>9510000</v>
      </c>
      <c r="K23" s="30">
        <v>869000</v>
      </c>
      <c r="L23" s="30">
        <v>0</v>
      </c>
      <c r="M23" s="30">
        <v>0</v>
      </c>
      <c r="N23" s="30">
        <v>0</v>
      </c>
      <c r="O23" s="31">
        <f t="shared" si="3"/>
        <v>18551000</v>
      </c>
    </row>
    <row r="24" spans="1:15" s="28" customFormat="1" ht="21" customHeight="1" thickBot="1">
      <c r="A24" s="26"/>
      <c r="B24" s="27" t="s">
        <v>51</v>
      </c>
      <c r="C24" s="26"/>
      <c r="E24" s="29" t="s">
        <v>96</v>
      </c>
      <c r="F24" s="30">
        <v>9070000</v>
      </c>
      <c r="G24" s="30">
        <v>2565000</v>
      </c>
      <c r="H24" s="30">
        <v>10819000</v>
      </c>
      <c r="I24" s="30">
        <v>0</v>
      </c>
      <c r="J24" s="30">
        <v>740000</v>
      </c>
      <c r="K24" s="30">
        <v>2000000</v>
      </c>
      <c r="L24" s="30">
        <v>0</v>
      </c>
      <c r="M24" s="30">
        <v>0</v>
      </c>
      <c r="N24" s="30">
        <v>0</v>
      </c>
      <c r="O24" s="31">
        <f t="shared" si="3"/>
        <v>25194000</v>
      </c>
    </row>
    <row r="25" spans="1:15" s="28" customFormat="1" ht="21" customHeight="1" thickBot="1">
      <c r="A25" s="26"/>
      <c r="B25" s="27" t="s">
        <v>52</v>
      </c>
      <c r="C25" s="26"/>
      <c r="E25" s="29" t="s">
        <v>97</v>
      </c>
      <c r="F25" s="30">
        <v>220200000</v>
      </c>
      <c r="G25" s="30">
        <v>37047000</v>
      </c>
      <c r="H25" s="30">
        <v>48419000</v>
      </c>
      <c r="I25" s="30">
        <v>0</v>
      </c>
      <c r="J25" s="30">
        <v>9314000</v>
      </c>
      <c r="K25" s="30">
        <v>6500000</v>
      </c>
      <c r="L25" s="30">
        <v>0</v>
      </c>
      <c r="M25" s="30">
        <v>0</v>
      </c>
      <c r="N25" s="30">
        <v>0</v>
      </c>
      <c r="O25" s="31">
        <f t="shared" si="3"/>
        <v>321480000</v>
      </c>
    </row>
    <row r="26" spans="1:15" s="28" customFormat="1" ht="21" customHeight="1" thickBot="1">
      <c r="A26" s="26"/>
      <c r="B26" s="27" t="s">
        <v>53</v>
      </c>
      <c r="C26" s="26"/>
      <c r="E26" s="29" t="s">
        <v>98</v>
      </c>
      <c r="F26" s="30">
        <v>298835000</v>
      </c>
      <c r="G26" s="30">
        <v>42530000</v>
      </c>
      <c r="H26" s="30">
        <v>33171000</v>
      </c>
      <c r="I26" s="30">
        <v>0</v>
      </c>
      <c r="J26" s="30">
        <v>17092000</v>
      </c>
      <c r="K26" s="30">
        <v>9300000</v>
      </c>
      <c r="L26" s="30">
        <v>0</v>
      </c>
      <c r="M26" s="30">
        <v>0</v>
      </c>
      <c r="N26" s="30">
        <v>0</v>
      </c>
      <c r="O26" s="31">
        <f t="shared" si="3"/>
        <v>400928000</v>
      </c>
    </row>
    <row r="27" spans="1:15" s="28" customFormat="1" ht="21" customHeight="1" thickBot="1">
      <c r="A27" s="26"/>
      <c r="B27" s="27" t="s">
        <v>54</v>
      </c>
      <c r="C27" s="26"/>
      <c r="E27" s="29" t="s">
        <v>99</v>
      </c>
      <c r="F27" s="30">
        <v>2043360000</v>
      </c>
      <c r="G27" s="30">
        <v>432150000</v>
      </c>
      <c r="H27" s="30">
        <v>228647000</v>
      </c>
      <c r="I27" s="30">
        <v>0</v>
      </c>
      <c r="J27" s="30">
        <v>106172000</v>
      </c>
      <c r="K27" s="30">
        <v>452160000</v>
      </c>
      <c r="L27" s="30">
        <v>59862000</v>
      </c>
      <c r="M27" s="30">
        <v>161800000</v>
      </c>
      <c r="N27" s="30">
        <v>0</v>
      </c>
      <c r="O27" s="31">
        <f t="shared" si="3"/>
        <v>3484151000</v>
      </c>
    </row>
    <row r="28" spans="1:15" s="28" customFormat="1" ht="21" customHeight="1" thickBot="1">
      <c r="A28" s="26"/>
      <c r="B28" s="27" t="s">
        <v>55</v>
      </c>
      <c r="C28" s="26"/>
      <c r="E28" s="29" t="s">
        <v>100</v>
      </c>
      <c r="F28" s="30">
        <v>175390000</v>
      </c>
      <c r="G28" s="30">
        <v>31054000</v>
      </c>
      <c r="H28" s="30">
        <v>90281000</v>
      </c>
      <c r="I28" s="30">
        <v>0</v>
      </c>
      <c r="J28" s="30">
        <v>65343000</v>
      </c>
      <c r="K28" s="30">
        <v>166953000</v>
      </c>
      <c r="L28" s="30">
        <v>0</v>
      </c>
      <c r="M28" s="30">
        <v>0</v>
      </c>
      <c r="N28" s="30">
        <v>0</v>
      </c>
      <c r="O28" s="31">
        <f t="shared" si="3"/>
        <v>529021000</v>
      </c>
    </row>
    <row r="29" spans="1:15" s="28" customFormat="1" ht="21" customHeight="1" thickBot="1">
      <c r="A29" s="26"/>
      <c r="B29" s="27" t="s">
        <v>56</v>
      </c>
      <c r="C29" s="26"/>
      <c r="E29" s="29" t="s">
        <v>101</v>
      </c>
      <c r="F29" s="30">
        <v>58652000</v>
      </c>
      <c r="G29" s="30">
        <v>10360000</v>
      </c>
      <c r="H29" s="30">
        <v>8896000</v>
      </c>
      <c r="I29" s="30">
        <v>0</v>
      </c>
      <c r="J29" s="30">
        <v>1556000</v>
      </c>
      <c r="K29" s="30">
        <v>72986000</v>
      </c>
      <c r="L29" s="30">
        <v>0</v>
      </c>
      <c r="M29" s="30">
        <v>0</v>
      </c>
      <c r="N29" s="30">
        <v>0</v>
      </c>
      <c r="O29" s="31">
        <f t="shared" si="3"/>
        <v>152450000</v>
      </c>
    </row>
    <row r="30" spans="1:15" s="28" customFormat="1" ht="21" customHeight="1" thickBot="1">
      <c r="A30" s="26"/>
      <c r="B30" s="27" t="s">
        <v>57</v>
      </c>
      <c r="C30" s="26"/>
      <c r="E30" s="29" t="s">
        <v>102</v>
      </c>
      <c r="F30" s="30">
        <v>17640000</v>
      </c>
      <c r="G30" s="30">
        <v>2008000</v>
      </c>
      <c r="H30" s="30">
        <v>4689000</v>
      </c>
      <c r="I30" s="30">
        <v>0</v>
      </c>
      <c r="J30" s="30">
        <v>1071000</v>
      </c>
      <c r="K30" s="30">
        <v>700000</v>
      </c>
      <c r="L30" s="30">
        <v>0</v>
      </c>
      <c r="M30" s="30">
        <v>0</v>
      </c>
      <c r="N30" s="30">
        <v>0</v>
      </c>
      <c r="O30" s="31">
        <f t="shared" si="3"/>
        <v>26108000</v>
      </c>
    </row>
    <row r="31" spans="1:15" s="28" customFormat="1" ht="21" customHeight="1" thickBot="1">
      <c r="A31" s="26"/>
      <c r="B31" s="27" t="s">
        <v>58</v>
      </c>
      <c r="C31" s="26"/>
      <c r="E31" s="29" t="s">
        <v>103</v>
      </c>
      <c r="F31" s="30">
        <v>340441000</v>
      </c>
      <c r="G31" s="30">
        <v>67023000</v>
      </c>
      <c r="H31" s="30">
        <v>39849000</v>
      </c>
      <c r="I31" s="30">
        <v>0</v>
      </c>
      <c r="J31" s="30">
        <v>8146000</v>
      </c>
      <c r="K31" s="30">
        <v>18200000</v>
      </c>
      <c r="L31" s="30">
        <v>0</v>
      </c>
      <c r="M31" s="30">
        <v>0</v>
      </c>
      <c r="N31" s="30">
        <v>0</v>
      </c>
      <c r="O31" s="31">
        <f t="shared" si="3"/>
        <v>473659000</v>
      </c>
    </row>
    <row r="32" spans="1:15" s="28" customFormat="1" ht="21" customHeight="1" thickBot="1">
      <c r="A32" s="26"/>
      <c r="B32" s="27" t="s">
        <v>59</v>
      </c>
      <c r="C32" s="26"/>
      <c r="E32" s="29" t="s">
        <v>104</v>
      </c>
      <c r="F32" s="30">
        <v>49398000</v>
      </c>
      <c r="G32" s="30">
        <v>6858000</v>
      </c>
      <c r="H32" s="30">
        <v>22825000</v>
      </c>
      <c r="I32" s="30">
        <v>0</v>
      </c>
      <c r="J32" s="30">
        <v>17041000</v>
      </c>
      <c r="K32" s="30">
        <v>6043000</v>
      </c>
      <c r="L32" s="30">
        <v>0</v>
      </c>
      <c r="M32" s="30">
        <v>0</v>
      </c>
      <c r="N32" s="30">
        <v>0</v>
      </c>
      <c r="O32" s="31">
        <f t="shared" si="3"/>
        <v>102165000</v>
      </c>
    </row>
    <row r="33" spans="1:15" s="28" customFormat="1" ht="21" customHeight="1" thickBot="1">
      <c r="A33" s="26"/>
      <c r="B33" s="27" t="s">
        <v>60</v>
      </c>
      <c r="C33" s="26"/>
      <c r="E33" s="29" t="s">
        <v>105</v>
      </c>
      <c r="F33" s="30">
        <v>4041000</v>
      </c>
      <c r="G33" s="30">
        <v>573000</v>
      </c>
      <c r="H33" s="30">
        <v>1584000</v>
      </c>
      <c r="I33" s="30">
        <v>0</v>
      </c>
      <c r="J33" s="30">
        <v>196000</v>
      </c>
      <c r="K33" s="30">
        <v>2137000</v>
      </c>
      <c r="L33" s="30">
        <v>4735000</v>
      </c>
      <c r="M33" s="30">
        <v>0</v>
      </c>
      <c r="N33" s="30">
        <v>0</v>
      </c>
      <c r="O33" s="31">
        <f t="shared" si="3"/>
        <v>13266000</v>
      </c>
    </row>
    <row r="34" spans="1:15" s="28" customFormat="1" ht="21" customHeight="1" thickBot="1">
      <c r="A34" s="26"/>
      <c r="B34" s="27" t="s">
        <v>61</v>
      </c>
      <c r="C34" s="26"/>
      <c r="E34" s="29" t="s">
        <v>106</v>
      </c>
      <c r="F34" s="30">
        <v>82133000</v>
      </c>
      <c r="G34" s="30">
        <v>12930000</v>
      </c>
      <c r="H34" s="30">
        <v>19136000</v>
      </c>
      <c r="I34" s="30">
        <v>0</v>
      </c>
      <c r="J34" s="30">
        <v>59780000</v>
      </c>
      <c r="K34" s="30">
        <v>38252000</v>
      </c>
      <c r="L34" s="30">
        <v>0</v>
      </c>
      <c r="M34" s="30">
        <v>0</v>
      </c>
      <c r="N34" s="30">
        <v>0</v>
      </c>
      <c r="O34" s="31">
        <f t="shared" si="3"/>
        <v>212231000</v>
      </c>
    </row>
    <row r="35" spans="1:15" s="28" customFormat="1" ht="21" customHeight="1" thickBot="1">
      <c r="A35" s="26"/>
      <c r="B35" s="27" t="s">
        <v>62</v>
      </c>
      <c r="C35" s="26"/>
      <c r="E35" s="29" t="s">
        <v>107</v>
      </c>
      <c r="F35" s="30">
        <v>74237000</v>
      </c>
      <c r="G35" s="30">
        <v>9795000</v>
      </c>
      <c r="H35" s="30">
        <v>12384000</v>
      </c>
      <c r="I35" s="30">
        <v>0</v>
      </c>
      <c r="J35" s="30">
        <v>2616000</v>
      </c>
      <c r="K35" s="30">
        <v>1807000</v>
      </c>
      <c r="L35" s="30">
        <v>0</v>
      </c>
      <c r="M35" s="30">
        <v>0</v>
      </c>
      <c r="N35" s="30">
        <v>0</v>
      </c>
      <c r="O35" s="31">
        <f t="shared" si="3"/>
        <v>100839000</v>
      </c>
    </row>
    <row r="36" spans="1:15" s="28" customFormat="1" ht="21" customHeight="1" thickBot="1">
      <c r="A36" s="26"/>
      <c r="B36" s="27" t="s">
        <v>63</v>
      </c>
      <c r="C36" s="26"/>
      <c r="E36" s="29" t="s">
        <v>108</v>
      </c>
      <c r="F36" s="30">
        <v>211415000</v>
      </c>
      <c r="G36" s="30">
        <v>27204000</v>
      </c>
      <c r="H36" s="30">
        <v>30849000</v>
      </c>
      <c r="I36" s="30">
        <v>0</v>
      </c>
      <c r="J36" s="30">
        <v>1214676000</v>
      </c>
      <c r="K36" s="30">
        <v>13462000</v>
      </c>
      <c r="L36" s="30">
        <v>0</v>
      </c>
      <c r="M36" s="30">
        <v>306711000</v>
      </c>
      <c r="N36" s="30">
        <v>0</v>
      </c>
      <c r="O36" s="31">
        <f t="shared" si="3"/>
        <v>1804317000</v>
      </c>
    </row>
    <row r="37" spans="1:15" s="28" customFormat="1" ht="21" customHeight="1" thickBot="1">
      <c r="A37" s="26"/>
      <c r="B37" s="27" t="s">
        <v>64</v>
      </c>
      <c r="C37" s="26"/>
      <c r="E37" s="29" t="s">
        <v>109</v>
      </c>
      <c r="F37" s="30">
        <v>59534000</v>
      </c>
      <c r="G37" s="30">
        <v>8015000</v>
      </c>
      <c r="H37" s="30">
        <v>26852000</v>
      </c>
      <c r="I37" s="30">
        <v>0</v>
      </c>
      <c r="J37" s="30">
        <v>358886000</v>
      </c>
      <c r="K37" s="30">
        <v>3253000</v>
      </c>
      <c r="L37" s="30">
        <v>32607000</v>
      </c>
      <c r="M37" s="30">
        <v>0</v>
      </c>
      <c r="N37" s="30">
        <v>0</v>
      </c>
      <c r="O37" s="31">
        <f t="shared" si="3"/>
        <v>489147000</v>
      </c>
    </row>
    <row r="38" spans="1:15" s="28" customFormat="1" ht="21" customHeight="1" thickBot="1">
      <c r="A38" s="26"/>
      <c r="B38" s="27" t="s">
        <v>65</v>
      </c>
      <c r="C38" s="26"/>
      <c r="E38" s="29" t="s">
        <v>110</v>
      </c>
      <c r="F38" s="30">
        <v>28160000</v>
      </c>
      <c r="G38" s="30">
        <v>5350000</v>
      </c>
      <c r="H38" s="30">
        <v>11182000</v>
      </c>
      <c r="I38" s="30">
        <v>0</v>
      </c>
      <c r="J38" s="30">
        <v>459000</v>
      </c>
      <c r="K38" s="30">
        <v>16652000</v>
      </c>
      <c r="L38" s="30">
        <v>26196000</v>
      </c>
      <c r="M38" s="30">
        <v>0</v>
      </c>
      <c r="N38" s="30">
        <v>0</v>
      </c>
      <c r="O38" s="31">
        <f t="shared" si="3"/>
        <v>87999000</v>
      </c>
    </row>
    <row r="39" spans="1:15" s="28" customFormat="1" ht="21" customHeight="1" thickBot="1">
      <c r="A39" s="26"/>
      <c r="B39" s="27" t="s">
        <v>66</v>
      </c>
      <c r="C39" s="26"/>
      <c r="E39" s="29" t="s">
        <v>111</v>
      </c>
      <c r="F39" s="30">
        <v>27938000</v>
      </c>
      <c r="G39" s="30">
        <v>4127000</v>
      </c>
      <c r="H39" s="30">
        <v>3816000</v>
      </c>
      <c r="I39" s="30">
        <v>0</v>
      </c>
      <c r="J39" s="30">
        <v>3131000</v>
      </c>
      <c r="K39" s="30">
        <v>1003000</v>
      </c>
      <c r="L39" s="30">
        <v>0</v>
      </c>
      <c r="M39" s="30">
        <v>0</v>
      </c>
      <c r="N39" s="30">
        <v>0</v>
      </c>
      <c r="O39" s="31">
        <f t="shared" si="3"/>
        <v>40015000</v>
      </c>
    </row>
    <row r="40" spans="1:15" s="28" customFormat="1" ht="21" customHeight="1" thickBot="1">
      <c r="A40" s="26"/>
      <c r="B40" s="27" t="s">
        <v>67</v>
      </c>
      <c r="C40" s="26"/>
      <c r="E40" s="29" t="s">
        <v>112</v>
      </c>
      <c r="F40" s="30">
        <v>239392000</v>
      </c>
      <c r="G40" s="30">
        <v>45913000</v>
      </c>
      <c r="H40" s="30">
        <v>17778000</v>
      </c>
      <c r="I40" s="30">
        <v>0</v>
      </c>
      <c r="J40" s="30">
        <v>26140000</v>
      </c>
      <c r="K40" s="30">
        <v>316678000</v>
      </c>
      <c r="L40" s="30">
        <v>0</v>
      </c>
      <c r="M40" s="30">
        <v>0</v>
      </c>
      <c r="N40" s="30">
        <v>0</v>
      </c>
      <c r="O40" s="31">
        <f t="shared" si="3"/>
        <v>645901000</v>
      </c>
    </row>
    <row r="41" spans="1:15" s="28" customFormat="1" ht="21" customHeight="1" thickBot="1">
      <c r="A41" s="26"/>
      <c r="B41" s="27" t="s">
        <v>68</v>
      </c>
      <c r="C41" s="26"/>
      <c r="E41" s="29" t="s">
        <v>113</v>
      </c>
      <c r="F41" s="30">
        <v>70589000</v>
      </c>
      <c r="G41" s="30">
        <v>8418000</v>
      </c>
      <c r="H41" s="30">
        <v>348669000</v>
      </c>
      <c r="I41" s="30">
        <v>0</v>
      </c>
      <c r="J41" s="30">
        <v>30000</v>
      </c>
      <c r="K41" s="30">
        <v>566490000</v>
      </c>
      <c r="L41" s="30">
        <v>0</v>
      </c>
      <c r="M41" s="30">
        <v>0</v>
      </c>
      <c r="N41" s="30">
        <v>0</v>
      </c>
      <c r="O41" s="31">
        <f t="shared" si="3"/>
        <v>994196000</v>
      </c>
    </row>
    <row r="42" spans="1:15" s="28" customFormat="1" ht="21" customHeight="1" thickBot="1">
      <c r="A42" s="26"/>
      <c r="B42" s="27" t="s">
        <v>69</v>
      </c>
      <c r="C42" s="26"/>
      <c r="E42" s="29" t="s">
        <v>114</v>
      </c>
      <c r="F42" s="30">
        <v>39487000</v>
      </c>
      <c r="G42" s="30">
        <v>5368000</v>
      </c>
      <c r="H42" s="30">
        <v>6254000</v>
      </c>
      <c r="I42" s="30">
        <v>0</v>
      </c>
      <c r="J42" s="30">
        <v>5445000</v>
      </c>
      <c r="K42" s="30">
        <v>2548000</v>
      </c>
      <c r="L42" s="30">
        <v>0</v>
      </c>
      <c r="M42" s="30">
        <v>0</v>
      </c>
      <c r="N42" s="30">
        <v>0</v>
      </c>
      <c r="O42" s="31">
        <f t="shared" si="3"/>
        <v>59102000</v>
      </c>
    </row>
    <row r="43" spans="1:15" s="28" customFormat="1" ht="21" customHeight="1" thickBot="1">
      <c r="A43" s="26"/>
      <c r="B43" s="27" t="s">
        <v>70</v>
      </c>
      <c r="C43" s="26"/>
      <c r="E43" s="29" t="s">
        <v>115</v>
      </c>
      <c r="F43" s="30">
        <v>16833000</v>
      </c>
      <c r="G43" s="30">
        <v>3769000</v>
      </c>
      <c r="H43" s="30">
        <v>4881000</v>
      </c>
      <c r="I43" s="30">
        <v>0</v>
      </c>
      <c r="J43" s="30">
        <v>154000</v>
      </c>
      <c r="K43" s="30">
        <v>5000000</v>
      </c>
      <c r="L43" s="30">
        <v>0</v>
      </c>
      <c r="M43" s="30">
        <v>0</v>
      </c>
      <c r="N43" s="30">
        <v>0</v>
      </c>
      <c r="O43" s="31">
        <f t="shared" si="3"/>
        <v>30637000</v>
      </c>
    </row>
    <row r="44" spans="1:15" s="28" customFormat="1" ht="21" customHeight="1" thickBot="1">
      <c r="A44" s="26"/>
      <c r="B44" s="27" t="s">
        <v>71</v>
      </c>
      <c r="C44" s="26"/>
      <c r="E44" s="29" t="s">
        <v>116</v>
      </c>
      <c r="F44" s="30">
        <v>30196000</v>
      </c>
      <c r="G44" s="30">
        <v>4891000</v>
      </c>
      <c r="H44" s="30">
        <v>10027000</v>
      </c>
      <c r="I44" s="30">
        <v>0</v>
      </c>
      <c r="J44" s="30">
        <v>305436000</v>
      </c>
      <c r="K44" s="30">
        <v>1298000</v>
      </c>
      <c r="L44" s="30">
        <v>0</v>
      </c>
      <c r="M44" s="30">
        <v>0</v>
      </c>
      <c r="N44" s="30">
        <v>0</v>
      </c>
      <c r="O44" s="31">
        <f t="shared" si="3"/>
        <v>351848000</v>
      </c>
    </row>
    <row r="45" spans="1:15" s="28" customFormat="1" ht="21" customHeight="1" thickBot="1">
      <c r="A45" s="26"/>
      <c r="B45" s="27" t="s">
        <v>72</v>
      </c>
      <c r="C45" s="26"/>
      <c r="E45" s="29" t="s">
        <v>117</v>
      </c>
      <c r="F45" s="30">
        <v>2583071000</v>
      </c>
      <c r="G45" s="30">
        <v>533528000</v>
      </c>
      <c r="H45" s="30">
        <v>2570782000</v>
      </c>
      <c r="I45" s="30">
        <v>0</v>
      </c>
      <c r="J45" s="30">
        <v>7906704000</v>
      </c>
      <c r="K45" s="30">
        <v>7601238000</v>
      </c>
      <c r="L45" s="30">
        <v>0</v>
      </c>
      <c r="M45" s="30">
        <v>0</v>
      </c>
      <c r="N45" s="30">
        <v>0</v>
      </c>
      <c r="O45" s="31">
        <f t="shared" si="3"/>
        <v>21195323000</v>
      </c>
    </row>
    <row r="46" spans="1:15" s="28" customFormat="1" ht="21" customHeight="1" thickBot="1">
      <c r="A46" s="26"/>
      <c r="B46" s="27" t="s">
        <v>73</v>
      </c>
      <c r="C46" s="26"/>
      <c r="E46" s="29" t="s">
        <v>118</v>
      </c>
      <c r="F46" s="30">
        <v>28524000</v>
      </c>
      <c r="G46" s="30">
        <v>5213000</v>
      </c>
      <c r="H46" s="30">
        <v>3210000</v>
      </c>
      <c r="I46" s="30">
        <v>0</v>
      </c>
      <c r="J46" s="30">
        <v>858000</v>
      </c>
      <c r="K46" s="30">
        <v>7500000</v>
      </c>
      <c r="L46" s="30">
        <v>0</v>
      </c>
      <c r="M46" s="30">
        <v>0</v>
      </c>
      <c r="N46" s="30">
        <v>0</v>
      </c>
      <c r="O46" s="31">
        <f t="shared" si="3"/>
        <v>45305000</v>
      </c>
    </row>
    <row r="47" spans="1:15" s="28" customFormat="1" ht="21" customHeight="1" thickBot="1">
      <c r="A47" s="26"/>
      <c r="B47" s="27" t="s">
        <v>74</v>
      </c>
      <c r="C47" s="26"/>
      <c r="E47" s="29" t="s">
        <v>119</v>
      </c>
      <c r="F47" s="30">
        <v>4446000</v>
      </c>
      <c r="G47" s="30">
        <v>728000</v>
      </c>
      <c r="H47" s="30">
        <v>3604000</v>
      </c>
      <c r="I47" s="30">
        <v>0</v>
      </c>
      <c r="J47" s="30">
        <v>0</v>
      </c>
      <c r="K47" s="30">
        <v>2592000</v>
      </c>
      <c r="L47" s="30">
        <v>79550000</v>
      </c>
      <c r="M47" s="30">
        <v>0</v>
      </c>
      <c r="N47" s="30">
        <v>0</v>
      </c>
      <c r="O47" s="31">
        <f t="shared" si="3"/>
        <v>90920000</v>
      </c>
    </row>
    <row r="48" spans="1:15" s="28" customFormat="1" ht="21" customHeight="1" thickBot="1">
      <c r="A48" s="26"/>
      <c r="B48" s="27" t="s">
        <v>75</v>
      </c>
      <c r="C48" s="26"/>
      <c r="E48" s="29" t="s">
        <v>120</v>
      </c>
      <c r="F48" s="30">
        <v>5136000</v>
      </c>
      <c r="G48" s="30">
        <v>926000</v>
      </c>
      <c r="H48" s="30">
        <v>3274000</v>
      </c>
      <c r="I48" s="30">
        <v>0</v>
      </c>
      <c r="J48" s="30">
        <v>0</v>
      </c>
      <c r="K48" s="30">
        <v>6728000</v>
      </c>
      <c r="L48" s="30">
        <v>102186000</v>
      </c>
      <c r="M48" s="30">
        <v>0</v>
      </c>
      <c r="N48" s="30">
        <v>0</v>
      </c>
      <c r="O48" s="31">
        <f t="shared" si="3"/>
        <v>118250000</v>
      </c>
    </row>
    <row r="49" spans="1:15" s="28" customFormat="1" ht="21" customHeight="1" thickBot="1">
      <c r="A49" s="26"/>
      <c r="B49" s="27" t="s">
        <v>76</v>
      </c>
      <c r="C49" s="26"/>
      <c r="E49" s="29" t="s">
        <v>121</v>
      </c>
      <c r="F49" s="30">
        <v>3862000</v>
      </c>
      <c r="G49" s="30">
        <v>672000</v>
      </c>
      <c r="H49" s="30">
        <v>2435000</v>
      </c>
      <c r="I49" s="30">
        <v>0</v>
      </c>
      <c r="J49" s="30">
        <v>22000</v>
      </c>
      <c r="K49" s="30">
        <v>2470000</v>
      </c>
      <c r="L49" s="30">
        <v>77045000</v>
      </c>
      <c r="M49" s="30">
        <v>0</v>
      </c>
      <c r="N49" s="30">
        <v>0</v>
      </c>
      <c r="O49" s="31">
        <f t="shared" si="3"/>
        <v>86506000</v>
      </c>
    </row>
    <row r="50" spans="1:15" s="28" customFormat="1" ht="21" customHeight="1" thickBot="1">
      <c r="A50" s="26"/>
      <c r="B50" s="27" t="s">
        <v>77</v>
      </c>
      <c r="C50" s="26"/>
      <c r="E50" s="29" t="s">
        <v>122</v>
      </c>
      <c r="F50" s="30">
        <v>2283791000</v>
      </c>
      <c r="G50" s="30">
        <v>418909000</v>
      </c>
      <c r="H50" s="30">
        <v>178075000</v>
      </c>
      <c r="I50" s="30">
        <v>0</v>
      </c>
      <c r="J50" s="30">
        <v>55234000</v>
      </c>
      <c r="K50" s="30">
        <v>6318210000</v>
      </c>
      <c r="L50" s="30">
        <v>200000000</v>
      </c>
      <c r="M50" s="30">
        <v>0</v>
      </c>
      <c r="N50" s="30">
        <v>0</v>
      </c>
      <c r="O50" s="31">
        <f t="shared" si="3"/>
        <v>9454219000</v>
      </c>
    </row>
    <row r="51" spans="1:15" s="28" customFormat="1" ht="21" customHeight="1" thickBot="1">
      <c r="A51" s="26"/>
      <c r="B51" s="27" t="s">
        <v>78</v>
      </c>
      <c r="C51" s="26"/>
      <c r="E51" s="29" t="s">
        <v>123</v>
      </c>
      <c r="F51" s="30">
        <v>1902000</v>
      </c>
      <c r="G51" s="30">
        <v>401000</v>
      </c>
      <c r="H51" s="30">
        <v>1040000</v>
      </c>
      <c r="I51" s="30">
        <v>0</v>
      </c>
      <c r="J51" s="30">
        <v>0</v>
      </c>
      <c r="K51" s="30">
        <v>885000</v>
      </c>
      <c r="L51" s="30">
        <v>0</v>
      </c>
      <c r="M51" s="30">
        <v>0</v>
      </c>
      <c r="N51" s="30">
        <v>0</v>
      </c>
      <c r="O51" s="31">
        <f t="shared" si="3"/>
        <v>4228000</v>
      </c>
    </row>
    <row r="52" spans="1:15" s="28" customFormat="1" ht="21" customHeight="1" thickBot="1">
      <c r="A52" s="26"/>
      <c r="B52" s="27" t="s">
        <v>79</v>
      </c>
      <c r="C52" s="26"/>
      <c r="E52" s="29" t="s">
        <v>124</v>
      </c>
      <c r="F52" s="30">
        <v>86918000</v>
      </c>
      <c r="G52" s="30">
        <v>14766000</v>
      </c>
      <c r="H52" s="30">
        <v>55194000</v>
      </c>
      <c r="I52" s="30">
        <v>0</v>
      </c>
      <c r="J52" s="30">
        <v>2831000</v>
      </c>
      <c r="K52" s="30">
        <v>9936000</v>
      </c>
      <c r="L52" s="30">
        <v>0</v>
      </c>
      <c r="M52" s="30">
        <v>0</v>
      </c>
      <c r="N52" s="30">
        <v>0</v>
      </c>
      <c r="O52" s="31">
        <f t="shared" si="3"/>
        <v>169645000</v>
      </c>
    </row>
    <row r="53" spans="1:15" s="28" customFormat="1" ht="21" customHeight="1" thickBot="1">
      <c r="A53" s="26"/>
      <c r="B53" s="27" t="s">
        <v>80</v>
      </c>
      <c r="C53" s="26"/>
      <c r="E53" s="29" t="s">
        <v>125</v>
      </c>
      <c r="F53" s="30">
        <v>22571000</v>
      </c>
      <c r="G53" s="30">
        <v>3466000</v>
      </c>
      <c r="H53" s="30">
        <v>6630000</v>
      </c>
      <c r="I53" s="30">
        <v>0</v>
      </c>
      <c r="J53" s="30">
        <v>866000</v>
      </c>
      <c r="K53" s="30">
        <v>1975000</v>
      </c>
      <c r="L53" s="30">
        <v>0</v>
      </c>
      <c r="M53" s="30">
        <v>0</v>
      </c>
      <c r="N53" s="30">
        <v>0</v>
      </c>
      <c r="O53" s="31">
        <f t="shared" si="3"/>
        <v>35508000</v>
      </c>
    </row>
    <row r="54" spans="1:15" s="28" customFormat="1" ht="21" customHeight="1" thickBot="1">
      <c r="A54" s="26"/>
      <c r="B54" s="27" t="s">
        <v>81</v>
      </c>
      <c r="C54" s="26"/>
      <c r="E54" s="29" t="s">
        <v>126</v>
      </c>
      <c r="F54" s="30">
        <v>7727000</v>
      </c>
      <c r="G54" s="30">
        <v>1119000</v>
      </c>
      <c r="H54" s="30">
        <v>4394000</v>
      </c>
      <c r="I54" s="30">
        <v>0</v>
      </c>
      <c r="J54" s="30">
        <v>382000</v>
      </c>
      <c r="K54" s="30">
        <v>3500000</v>
      </c>
      <c r="L54" s="30">
        <v>0</v>
      </c>
      <c r="M54" s="30">
        <v>0</v>
      </c>
      <c r="N54" s="30">
        <v>0</v>
      </c>
      <c r="O54" s="31">
        <f t="shared" si="3"/>
        <v>17122000</v>
      </c>
    </row>
    <row r="55" spans="1:15" s="28" customFormat="1" ht="21" customHeight="1" thickBot="1">
      <c r="A55" s="26"/>
      <c r="B55" s="27" t="s">
        <v>82</v>
      </c>
      <c r="C55" s="26"/>
      <c r="E55" s="29" t="s">
        <v>127</v>
      </c>
      <c r="F55" s="30">
        <v>15898000</v>
      </c>
      <c r="G55" s="30">
        <v>3000000</v>
      </c>
      <c r="H55" s="30">
        <v>21000000</v>
      </c>
      <c r="I55" s="30">
        <v>0</v>
      </c>
      <c r="J55" s="30">
        <v>465000</v>
      </c>
      <c r="K55" s="30">
        <v>7590000</v>
      </c>
      <c r="L55" s="30">
        <v>31625000</v>
      </c>
      <c r="M55" s="30">
        <v>0</v>
      </c>
      <c r="N55" s="30">
        <v>0</v>
      </c>
      <c r="O55" s="31">
        <f t="shared" si="3"/>
        <v>79578000</v>
      </c>
    </row>
    <row r="56" spans="1:15" s="28" customFormat="1" ht="21" customHeight="1" thickBot="1">
      <c r="A56" s="26"/>
      <c r="B56" s="27" t="s">
        <v>83</v>
      </c>
      <c r="C56" s="26"/>
      <c r="E56" s="29" t="s">
        <v>128</v>
      </c>
      <c r="F56" s="30">
        <v>1191000</v>
      </c>
      <c r="G56" s="30">
        <v>116000</v>
      </c>
      <c r="H56" s="30">
        <v>1848000</v>
      </c>
      <c r="I56" s="30">
        <v>0</v>
      </c>
      <c r="J56" s="30">
        <v>36000</v>
      </c>
      <c r="K56" s="30">
        <v>1000000</v>
      </c>
      <c r="L56" s="30">
        <v>0</v>
      </c>
      <c r="M56" s="30">
        <v>0</v>
      </c>
      <c r="N56" s="30">
        <v>0</v>
      </c>
      <c r="O56" s="31">
        <f t="shared" si="3"/>
        <v>4191000</v>
      </c>
    </row>
    <row r="57" spans="1:15" s="28" customFormat="1" ht="21" customHeight="1" thickBot="1">
      <c r="A57" s="26"/>
      <c r="B57" s="27" t="s">
        <v>84</v>
      </c>
      <c r="C57" s="26"/>
      <c r="E57" s="29" t="s">
        <v>129</v>
      </c>
      <c r="F57" s="30">
        <v>2881000</v>
      </c>
      <c r="G57" s="30">
        <v>408000</v>
      </c>
      <c r="H57" s="30">
        <v>1217000</v>
      </c>
      <c r="I57" s="30">
        <v>0</v>
      </c>
      <c r="J57" s="30">
        <v>131000</v>
      </c>
      <c r="K57" s="30">
        <v>1000000</v>
      </c>
      <c r="L57" s="30">
        <v>0</v>
      </c>
      <c r="M57" s="30">
        <v>0</v>
      </c>
      <c r="N57" s="30">
        <v>0</v>
      </c>
      <c r="O57" s="31">
        <f t="shared" si="3"/>
        <v>5637000</v>
      </c>
    </row>
    <row r="58" spans="1:15" s="28" customFormat="1" ht="21" customHeight="1" thickBot="1">
      <c r="A58" s="26"/>
      <c r="B58" s="27" t="s">
        <v>85</v>
      </c>
      <c r="C58" s="26"/>
      <c r="E58" s="29" t="s">
        <v>130</v>
      </c>
      <c r="F58" s="30">
        <v>53860000</v>
      </c>
      <c r="G58" s="30">
        <v>9646000</v>
      </c>
      <c r="H58" s="30">
        <v>13381000</v>
      </c>
      <c r="I58" s="30">
        <v>0</v>
      </c>
      <c r="J58" s="30">
        <v>172473000</v>
      </c>
      <c r="K58" s="30">
        <v>11835000</v>
      </c>
      <c r="L58" s="30">
        <v>0</v>
      </c>
      <c r="M58" s="30">
        <v>1947000</v>
      </c>
      <c r="N58" s="30">
        <v>0</v>
      </c>
      <c r="O58" s="31">
        <f t="shared" si="3"/>
        <v>263142000</v>
      </c>
    </row>
    <row r="59" spans="1:15" s="28" customFormat="1" ht="21" customHeight="1" thickBot="1">
      <c r="A59" s="26"/>
      <c r="B59" s="27" t="s">
        <v>86</v>
      </c>
      <c r="C59" s="26"/>
      <c r="E59" s="29" t="s">
        <v>131</v>
      </c>
      <c r="F59" s="30">
        <v>11235000</v>
      </c>
      <c r="G59" s="30">
        <v>2144000</v>
      </c>
      <c r="H59" s="30">
        <v>10000000</v>
      </c>
      <c r="I59" s="30">
        <v>0</v>
      </c>
      <c r="J59" s="30">
        <v>150000</v>
      </c>
      <c r="K59" s="30">
        <v>1000000</v>
      </c>
      <c r="L59" s="30">
        <v>0</v>
      </c>
      <c r="M59" s="30">
        <v>0</v>
      </c>
      <c r="N59" s="30">
        <v>0</v>
      </c>
      <c r="O59" s="31">
        <f t="shared" si="3"/>
        <v>24529000</v>
      </c>
    </row>
    <row r="60" spans="1:15" s="28" customFormat="1" ht="21" customHeight="1" thickBot="1">
      <c r="A60" s="26"/>
      <c r="B60" s="27" t="s">
        <v>87</v>
      </c>
      <c r="C60" s="26"/>
      <c r="E60" s="29" t="s">
        <v>132</v>
      </c>
      <c r="F60" s="30">
        <v>13390000</v>
      </c>
      <c r="G60" s="30">
        <v>2840000</v>
      </c>
      <c r="H60" s="30">
        <v>8000000</v>
      </c>
      <c r="I60" s="30">
        <v>0</v>
      </c>
      <c r="J60" s="30">
        <v>0</v>
      </c>
      <c r="K60" s="30">
        <v>1000000</v>
      </c>
      <c r="L60" s="30">
        <v>0</v>
      </c>
      <c r="M60" s="30">
        <v>0</v>
      </c>
      <c r="N60" s="30">
        <v>0</v>
      </c>
      <c r="O60" s="31">
        <f t="shared" si="3"/>
        <v>25230000</v>
      </c>
    </row>
    <row r="61" spans="2:15" s="28" customFormat="1" ht="21" customHeight="1" hidden="1" thickBot="1">
      <c r="B61" s="27"/>
      <c r="E61" s="32" t="s">
        <v>133</v>
      </c>
      <c r="F61" s="33">
        <v>282488235000</v>
      </c>
      <c r="G61" s="33">
        <v>48119765000</v>
      </c>
      <c r="H61" s="33">
        <v>75549737000</v>
      </c>
      <c r="I61" s="33">
        <v>138940000000</v>
      </c>
      <c r="J61" s="33">
        <v>506553824000</v>
      </c>
      <c r="K61" s="33">
        <v>56607207000</v>
      </c>
      <c r="L61" s="33">
        <v>27958598000</v>
      </c>
      <c r="M61" s="33">
        <v>27087162000</v>
      </c>
      <c r="N61" s="33">
        <v>8763543000</v>
      </c>
      <c r="O61" s="34"/>
    </row>
    <row r="62" spans="1:15" s="28" customFormat="1" ht="12" customHeight="1" thickBot="1">
      <c r="A62" s="35" t="s">
        <v>27</v>
      </c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8"/>
    </row>
    <row r="63" spans="1:15" s="28" customFormat="1" ht="27" customHeight="1" thickBot="1">
      <c r="A63" s="35"/>
      <c r="B63" s="39" t="s">
        <v>33</v>
      </c>
      <c r="E63" s="40" t="s">
        <v>37</v>
      </c>
      <c r="F63" s="41">
        <v>10435522000</v>
      </c>
      <c r="G63" s="41">
        <v>1921730000</v>
      </c>
      <c r="H63" s="41">
        <v>4514887000</v>
      </c>
      <c r="I63" s="41">
        <v>0</v>
      </c>
      <c r="J63" s="41">
        <v>11017917000</v>
      </c>
      <c r="K63" s="41">
        <v>15968022000</v>
      </c>
      <c r="L63" s="41">
        <v>1948898000</v>
      </c>
      <c r="M63" s="41">
        <v>470458000</v>
      </c>
      <c r="N63" s="41">
        <v>0</v>
      </c>
      <c r="O63" s="42">
        <f>SUM(F63:N63)</f>
        <v>46277434000</v>
      </c>
    </row>
    <row r="64" spans="1:15" s="28" customFormat="1" ht="27" customHeight="1" thickBot="1">
      <c r="A64" s="35"/>
      <c r="B64" s="39" t="s">
        <v>34</v>
      </c>
      <c r="E64" s="40" t="s">
        <v>134</v>
      </c>
      <c r="F64" s="41">
        <v>25031119000</v>
      </c>
      <c r="G64" s="41">
        <v>3996037000</v>
      </c>
      <c r="H64" s="41">
        <v>2379335000</v>
      </c>
      <c r="I64" s="41">
        <v>0</v>
      </c>
      <c r="J64" s="41">
        <v>1026914000</v>
      </c>
      <c r="K64" s="41">
        <v>3712335000</v>
      </c>
      <c r="L64" s="41">
        <v>0</v>
      </c>
      <c r="M64" s="41">
        <v>0</v>
      </c>
      <c r="N64" s="41">
        <v>0</v>
      </c>
      <c r="O64" s="42">
        <f>SUM(F64:N64)</f>
        <v>36145740000</v>
      </c>
    </row>
    <row r="65" spans="1:15" s="28" customFormat="1" ht="27" customHeight="1" thickBot="1">
      <c r="A65" s="35" t="s">
        <v>27</v>
      </c>
      <c r="B65" s="39"/>
      <c r="E65" s="40" t="s">
        <v>30</v>
      </c>
      <c r="F65" s="41">
        <f>F64+F63</f>
        <v>35466641000</v>
      </c>
      <c r="G65" s="41">
        <f aca="true" t="shared" si="4" ref="G65:O65">G64+G63</f>
        <v>5917767000</v>
      </c>
      <c r="H65" s="41">
        <f t="shared" si="4"/>
        <v>6894222000</v>
      </c>
      <c r="I65" s="41">
        <f t="shared" si="4"/>
        <v>0</v>
      </c>
      <c r="J65" s="41">
        <f t="shared" si="4"/>
        <v>12044831000</v>
      </c>
      <c r="K65" s="41">
        <f t="shared" si="4"/>
        <v>19680357000</v>
      </c>
      <c r="L65" s="41">
        <f t="shared" si="4"/>
        <v>1948898000</v>
      </c>
      <c r="M65" s="41">
        <f t="shared" si="4"/>
        <v>470458000</v>
      </c>
      <c r="N65" s="41">
        <f t="shared" si="4"/>
        <v>0</v>
      </c>
      <c r="O65" s="41">
        <f t="shared" si="4"/>
        <v>82423174000</v>
      </c>
    </row>
    <row r="66" ht="12.75">
      <c r="O66" s="20"/>
    </row>
  </sheetData>
  <sheetProtection formatCells="0" formatColumns="0" formatRows="0" insertColumns="0" insertRows="0" insertHyperlinks="0" deleteColumns="0" deleteRows="0" sort="0" autoFilter="0" pivotTables="0"/>
  <mergeCells count="14">
    <mergeCell ref="O13:O14"/>
    <mergeCell ref="E13:E14"/>
    <mergeCell ref="F13:F14"/>
    <mergeCell ref="G13:G14"/>
    <mergeCell ref="L13:L14"/>
    <mergeCell ref="H13:H14"/>
    <mergeCell ref="I13:I14"/>
    <mergeCell ref="J13:J14"/>
    <mergeCell ref="E9:O9"/>
    <mergeCell ref="E10:O10"/>
    <mergeCell ref="E11:O11"/>
    <mergeCell ref="K13:K14"/>
    <mergeCell ref="M13:M14"/>
    <mergeCell ref="N13:N14"/>
  </mergeCells>
  <printOptions horizontalCentered="1" verticalCentered="1"/>
  <pageMargins left="0.35433070866141736" right="0.35433070866141736" top="0.3937007874015748" bottom="0.3937007874015748" header="0.2755905511811024" footer="0.2755905511811024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="75" zoomScaleNormal="75" zoomScalePageLayoutView="0" workbookViewId="0" topLeftCell="E9">
      <selection activeCell="E48" sqref="E48"/>
    </sheetView>
  </sheetViews>
  <sheetFormatPr defaultColWidth="9.00390625" defaultRowHeight="12.75"/>
  <cols>
    <col min="1" max="3" width="9.125" style="13" hidden="1" customWidth="1"/>
    <col min="4" max="4" width="14.75390625" style="13" hidden="1" customWidth="1"/>
    <col min="5" max="5" width="101.125" style="13" bestFit="1" customWidth="1"/>
    <col min="6" max="15" width="21.25390625" style="13" customWidth="1"/>
    <col min="16" max="16384" width="9.125" style="13" customWidth="1"/>
  </cols>
  <sheetData>
    <row r="1" spans="1:15" ht="12.75" hidden="1">
      <c r="A1" s="1" t="s">
        <v>17</v>
      </c>
      <c r="B1" s="2" t="s">
        <v>41</v>
      </c>
      <c r="C1" s="3"/>
      <c r="D1" s="4" t="s">
        <v>22</v>
      </c>
      <c r="E1" s="5" t="s">
        <v>26</v>
      </c>
      <c r="F1" s="5" t="s">
        <v>36</v>
      </c>
      <c r="G1" s="5" t="s">
        <v>36</v>
      </c>
      <c r="H1" s="5" t="s">
        <v>36</v>
      </c>
      <c r="I1" s="5" t="s">
        <v>36</v>
      </c>
      <c r="J1" s="5" t="s">
        <v>36</v>
      </c>
      <c r="K1" s="5" t="s">
        <v>36</v>
      </c>
      <c r="L1" s="5" t="s">
        <v>36</v>
      </c>
      <c r="M1" s="5" t="s">
        <v>36</v>
      </c>
      <c r="N1" s="5" t="s">
        <v>36</v>
      </c>
      <c r="O1" s="6" t="s">
        <v>20</v>
      </c>
    </row>
    <row r="2" spans="1:15" ht="12.75" hidden="1">
      <c r="A2" s="7" t="s">
        <v>18</v>
      </c>
      <c r="B2" s="2" t="s">
        <v>138</v>
      </c>
      <c r="C2" s="3" t="s">
        <v>43</v>
      </c>
      <c r="D2" s="4" t="s">
        <v>5</v>
      </c>
      <c r="E2" s="18" t="str">
        <f aca="true" t="shared" si="0" ref="E2:N2">ButceYil</f>
        <v>2020</v>
      </c>
      <c r="F2" s="18" t="str">
        <f t="shared" si="0"/>
        <v>2020</v>
      </c>
      <c r="G2" s="18" t="str">
        <f t="shared" si="0"/>
        <v>2020</v>
      </c>
      <c r="H2" s="18" t="str">
        <f t="shared" si="0"/>
        <v>2020</v>
      </c>
      <c r="I2" s="18" t="str">
        <f t="shared" si="0"/>
        <v>2020</v>
      </c>
      <c r="J2" s="18" t="str">
        <f t="shared" si="0"/>
        <v>2020</v>
      </c>
      <c r="K2" s="18" t="str">
        <f t="shared" si="0"/>
        <v>2020</v>
      </c>
      <c r="L2" s="18" t="str">
        <f t="shared" si="0"/>
        <v>2020</v>
      </c>
      <c r="M2" s="18" t="str">
        <f t="shared" si="0"/>
        <v>2020</v>
      </c>
      <c r="N2" s="18" t="str">
        <f t="shared" si="0"/>
        <v>2020</v>
      </c>
      <c r="O2" s="8"/>
    </row>
    <row r="3" spans="1:15" ht="12.75" hidden="1">
      <c r="A3" s="7"/>
      <c r="B3" s="2"/>
      <c r="C3" s="3"/>
      <c r="D3" s="4" t="s">
        <v>35</v>
      </c>
      <c r="E3" s="18"/>
      <c r="F3" s="18" t="str">
        <f aca="true" t="shared" si="1" ref="F3:N3">ButceYil</f>
        <v>2020</v>
      </c>
      <c r="G3" s="18" t="str">
        <f t="shared" si="1"/>
        <v>2020</v>
      </c>
      <c r="H3" s="18" t="str">
        <f t="shared" si="1"/>
        <v>2020</v>
      </c>
      <c r="I3" s="18" t="str">
        <f t="shared" si="1"/>
        <v>2020</v>
      </c>
      <c r="J3" s="18" t="str">
        <f t="shared" si="1"/>
        <v>2020</v>
      </c>
      <c r="K3" s="18" t="str">
        <f t="shared" si="1"/>
        <v>2020</v>
      </c>
      <c r="L3" s="18" t="str">
        <f t="shared" si="1"/>
        <v>2020</v>
      </c>
      <c r="M3" s="18" t="str">
        <f t="shared" si="1"/>
        <v>2020</v>
      </c>
      <c r="N3" s="18" t="str">
        <f t="shared" si="1"/>
        <v>2020</v>
      </c>
      <c r="O3" s="8"/>
    </row>
    <row r="4" spans="1:15" ht="12.75" hidden="1">
      <c r="A4" s="7" t="s">
        <v>19</v>
      </c>
      <c r="B4" s="2" t="s">
        <v>40</v>
      </c>
      <c r="C4" s="3" t="s">
        <v>42</v>
      </c>
      <c r="D4" s="4" t="s">
        <v>23</v>
      </c>
      <c r="E4" s="18"/>
      <c r="F4" s="18" t="str">
        <f aca="true" t="shared" si="2" ref="F4:N4">Asama</f>
        <v>13</v>
      </c>
      <c r="G4" s="18" t="str">
        <f t="shared" si="2"/>
        <v>13</v>
      </c>
      <c r="H4" s="18" t="str">
        <f t="shared" si="2"/>
        <v>13</v>
      </c>
      <c r="I4" s="18" t="str">
        <f t="shared" si="2"/>
        <v>13</v>
      </c>
      <c r="J4" s="18" t="str">
        <f t="shared" si="2"/>
        <v>13</v>
      </c>
      <c r="K4" s="18" t="str">
        <f t="shared" si="2"/>
        <v>13</v>
      </c>
      <c r="L4" s="18" t="str">
        <f t="shared" si="2"/>
        <v>13</v>
      </c>
      <c r="M4" s="18" t="str">
        <f t="shared" si="2"/>
        <v>13</v>
      </c>
      <c r="N4" s="18" t="str">
        <f t="shared" si="2"/>
        <v>13</v>
      </c>
      <c r="O4" s="8"/>
    </row>
    <row r="5" spans="1:15" ht="12.75" hidden="1">
      <c r="A5" s="19" t="s">
        <v>28</v>
      </c>
      <c r="B5" s="9" t="s">
        <v>139</v>
      </c>
      <c r="C5" s="9"/>
      <c r="D5" s="4" t="s">
        <v>24</v>
      </c>
      <c r="E5" s="5"/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8"/>
    </row>
    <row r="6" spans="1:15" ht="12.75" hidden="1">
      <c r="A6" s="8"/>
      <c r="B6" s="8"/>
      <c r="C6" s="8"/>
      <c r="D6" s="11" t="s">
        <v>20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 hidden="1">
      <c r="A7" s="24" t="s">
        <v>32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2.75" customHeight="1" hidden="1">
      <c r="A8" s="9"/>
      <c r="B8" s="9"/>
      <c r="C8" s="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8"/>
    </row>
    <row r="9" spans="1:15" ht="19.5" customHeight="1">
      <c r="A9" s="9"/>
      <c r="B9" s="9"/>
      <c r="C9" s="9"/>
      <c r="D9" s="12"/>
      <c r="E9" s="45" t="s">
        <v>142</v>
      </c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ht="19.5" customHeight="1">
      <c r="A10" s="9"/>
      <c r="B10" s="9"/>
      <c r="C10" s="9"/>
      <c r="E10" s="45" t="s">
        <v>143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5" ht="19.5" customHeight="1">
      <c r="A11" s="9"/>
      <c r="B11" s="9"/>
      <c r="C11" s="9"/>
      <c r="D11" s="12"/>
      <c r="E11" s="46" t="s">
        <v>29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ht="12.75" customHeight="1" thickBot="1">
      <c r="A12" s="9"/>
      <c r="B12" s="9"/>
      <c r="C12" s="9"/>
      <c r="D12" s="12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25" t="str">
        <f>IF(ButceYil&gt;2008,"TL","YTL")</f>
        <v>TL</v>
      </c>
    </row>
    <row r="13" spans="1:15" s="22" customFormat="1" ht="24.75" customHeight="1">
      <c r="A13" s="21"/>
      <c r="B13" s="21"/>
      <c r="C13" s="21"/>
      <c r="D13" s="21"/>
      <c r="E13" s="47" t="s">
        <v>0</v>
      </c>
      <c r="F13" s="43" t="s">
        <v>1</v>
      </c>
      <c r="G13" s="43" t="s">
        <v>15</v>
      </c>
      <c r="H13" s="43" t="s">
        <v>16</v>
      </c>
      <c r="I13" s="43" t="s">
        <v>25</v>
      </c>
      <c r="J13" s="43" t="s">
        <v>135</v>
      </c>
      <c r="K13" s="43" t="s">
        <v>136</v>
      </c>
      <c r="L13" s="43" t="s">
        <v>137</v>
      </c>
      <c r="M13" s="43" t="s">
        <v>2</v>
      </c>
      <c r="N13" s="43" t="s">
        <v>4</v>
      </c>
      <c r="O13" s="43" t="s">
        <v>3</v>
      </c>
    </row>
    <row r="14" spans="4:15" s="22" customFormat="1" ht="24.75" customHeight="1" thickBot="1">
      <c r="D14" s="23"/>
      <c r="E14" s="48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ht="21" customHeight="1" hidden="1">
      <c r="A15" s="23" t="s">
        <v>22</v>
      </c>
      <c r="B15" s="23" t="s">
        <v>21</v>
      </c>
      <c r="C15" s="23" t="s">
        <v>20</v>
      </c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7"/>
    </row>
    <row r="16" spans="1:15" s="28" customFormat="1" ht="21" customHeight="1">
      <c r="A16" s="26"/>
      <c r="B16" s="27" t="s">
        <v>31</v>
      </c>
      <c r="C16" s="26"/>
      <c r="E16" s="29" t="s">
        <v>88</v>
      </c>
      <c r="F16" s="30">
        <v>510010000</v>
      </c>
      <c r="G16" s="30">
        <v>11552000</v>
      </c>
      <c r="H16" s="30">
        <v>246594000</v>
      </c>
      <c r="I16" s="30">
        <v>0</v>
      </c>
      <c r="J16" s="30">
        <v>804000</v>
      </c>
      <c r="K16" s="30">
        <v>1633000</v>
      </c>
      <c r="L16" s="30">
        <v>0</v>
      </c>
      <c r="M16" s="30">
        <v>0</v>
      </c>
      <c r="N16" s="30">
        <v>0</v>
      </c>
      <c r="O16" s="31">
        <f aca="true" t="shared" si="3" ref="O16:O60">N16+M16+L16+K16+J16+I16+H16+G16+F16</f>
        <v>770593000</v>
      </c>
    </row>
    <row r="17" spans="1:15" s="28" customFormat="1" ht="21" customHeight="1">
      <c r="A17" s="26"/>
      <c r="B17" s="27" t="s">
        <v>44</v>
      </c>
      <c r="C17" s="26"/>
      <c r="E17" s="29" t="s">
        <v>89</v>
      </c>
      <c r="F17" s="30">
        <v>10072000</v>
      </c>
      <c r="G17" s="30">
        <v>1820000</v>
      </c>
      <c r="H17" s="30">
        <v>3706000</v>
      </c>
      <c r="I17" s="30">
        <v>0</v>
      </c>
      <c r="J17" s="30">
        <v>850000</v>
      </c>
      <c r="K17" s="30">
        <v>299000</v>
      </c>
      <c r="L17" s="30">
        <v>0</v>
      </c>
      <c r="M17" s="30">
        <v>0</v>
      </c>
      <c r="N17" s="30">
        <v>0</v>
      </c>
      <c r="O17" s="31">
        <f t="shared" si="3"/>
        <v>16747000</v>
      </c>
    </row>
    <row r="18" spans="1:15" s="28" customFormat="1" ht="21" customHeight="1">
      <c r="A18" s="26"/>
      <c r="B18" s="27" t="s">
        <v>45</v>
      </c>
      <c r="C18" s="26"/>
      <c r="E18" s="29" t="s">
        <v>90</v>
      </c>
      <c r="F18" s="30">
        <v>4368000</v>
      </c>
      <c r="G18" s="30">
        <v>646000</v>
      </c>
      <c r="H18" s="30">
        <v>1849000</v>
      </c>
      <c r="I18" s="30">
        <v>0</v>
      </c>
      <c r="J18" s="30">
        <v>623000</v>
      </c>
      <c r="K18" s="30">
        <v>0</v>
      </c>
      <c r="L18" s="30">
        <v>0</v>
      </c>
      <c r="M18" s="30">
        <v>0</v>
      </c>
      <c r="N18" s="30">
        <v>0</v>
      </c>
      <c r="O18" s="31">
        <f t="shared" si="3"/>
        <v>7486000</v>
      </c>
    </row>
    <row r="19" spans="1:15" s="28" customFormat="1" ht="21" customHeight="1">
      <c r="A19" s="26"/>
      <c r="B19" s="27" t="s">
        <v>46</v>
      </c>
      <c r="C19" s="26"/>
      <c r="E19" s="29" t="s">
        <v>91</v>
      </c>
      <c r="F19" s="30">
        <v>4275000</v>
      </c>
      <c r="G19" s="30">
        <v>625000</v>
      </c>
      <c r="H19" s="30">
        <v>1960000</v>
      </c>
      <c r="I19" s="30">
        <v>0</v>
      </c>
      <c r="J19" s="30">
        <v>558000</v>
      </c>
      <c r="K19" s="30">
        <v>498000</v>
      </c>
      <c r="L19" s="30">
        <v>0</v>
      </c>
      <c r="M19" s="30">
        <v>0</v>
      </c>
      <c r="N19" s="30">
        <v>0</v>
      </c>
      <c r="O19" s="31">
        <f t="shared" si="3"/>
        <v>7916000</v>
      </c>
    </row>
    <row r="20" spans="1:15" s="28" customFormat="1" ht="21" customHeight="1">
      <c r="A20" s="26"/>
      <c r="B20" s="27" t="s">
        <v>47</v>
      </c>
      <c r="C20" s="26"/>
      <c r="E20" s="29" t="s">
        <v>92</v>
      </c>
      <c r="F20" s="30">
        <v>8039000</v>
      </c>
      <c r="G20" s="30">
        <v>1258000</v>
      </c>
      <c r="H20" s="30">
        <v>7640000</v>
      </c>
      <c r="I20" s="30">
        <v>0</v>
      </c>
      <c r="J20" s="30">
        <v>2913000</v>
      </c>
      <c r="K20" s="30">
        <v>1195000</v>
      </c>
      <c r="L20" s="30">
        <v>0</v>
      </c>
      <c r="M20" s="30">
        <v>0</v>
      </c>
      <c r="N20" s="30">
        <v>0</v>
      </c>
      <c r="O20" s="31">
        <f t="shared" si="3"/>
        <v>21045000</v>
      </c>
    </row>
    <row r="21" spans="1:15" s="28" customFormat="1" ht="21" customHeight="1">
      <c r="A21" s="26"/>
      <c r="B21" s="27" t="s">
        <v>48</v>
      </c>
      <c r="C21" s="26"/>
      <c r="E21" s="29" t="s">
        <v>93</v>
      </c>
      <c r="F21" s="30">
        <v>8353000</v>
      </c>
      <c r="G21" s="30">
        <v>1404000</v>
      </c>
      <c r="H21" s="30">
        <v>4354000</v>
      </c>
      <c r="I21" s="30">
        <v>0</v>
      </c>
      <c r="J21" s="30">
        <v>2493000</v>
      </c>
      <c r="K21" s="30">
        <v>896000</v>
      </c>
      <c r="L21" s="30">
        <v>0</v>
      </c>
      <c r="M21" s="30">
        <v>0</v>
      </c>
      <c r="N21" s="30">
        <v>0</v>
      </c>
      <c r="O21" s="31">
        <f t="shared" si="3"/>
        <v>17500000</v>
      </c>
    </row>
    <row r="22" spans="1:15" s="28" customFormat="1" ht="21" customHeight="1">
      <c r="A22" s="26"/>
      <c r="B22" s="27" t="s">
        <v>49</v>
      </c>
      <c r="C22" s="26"/>
      <c r="E22" s="29" t="s">
        <v>94</v>
      </c>
      <c r="F22" s="30">
        <v>752556000</v>
      </c>
      <c r="G22" s="30">
        <v>149395000</v>
      </c>
      <c r="H22" s="30">
        <v>426714000</v>
      </c>
      <c r="I22" s="30">
        <v>0</v>
      </c>
      <c r="J22" s="30">
        <v>703048000</v>
      </c>
      <c r="K22" s="30">
        <v>279559000</v>
      </c>
      <c r="L22" s="30">
        <v>1431240000</v>
      </c>
      <c r="M22" s="30">
        <v>0</v>
      </c>
      <c r="N22" s="30">
        <v>0</v>
      </c>
      <c r="O22" s="31">
        <f t="shared" si="3"/>
        <v>3742512000</v>
      </c>
    </row>
    <row r="23" spans="1:15" s="28" customFormat="1" ht="21" customHeight="1">
      <c r="A23" s="26"/>
      <c r="B23" s="27" t="s">
        <v>50</v>
      </c>
      <c r="C23" s="26"/>
      <c r="E23" s="29" t="s">
        <v>95</v>
      </c>
      <c r="F23" s="30">
        <v>4963000</v>
      </c>
      <c r="G23" s="30">
        <v>838000</v>
      </c>
      <c r="H23" s="30">
        <v>2977000</v>
      </c>
      <c r="I23" s="30">
        <v>0</v>
      </c>
      <c r="J23" s="30">
        <v>10194000</v>
      </c>
      <c r="K23" s="30">
        <v>865000</v>
      </c>
      <c r="L23" s="30">
        <v>0</v>
      </c>
      <c r="M23" s="30">
        <v>0</v>
      </c>
      <c r="N23" s="30">
        <v>0</v>
      </c>
      <c r="O23" s="31">
        <f t="shared" si="3"/>
        <v>19837000</v>
      </c>
    </row>
    <row r="24" spans="1:15" s="28" customFormat="1" ht="21" customHeight="1">
      <c r="A24" s="26"/>
      <c r="B24" s="27" t="s">
        <v>51</v>
      </c>
      <c r="C24" s="26"/>
      <c r="E24" s="29" t="s">
        <v>96</v>
      </c>
      <c r="F24" s="30">
        <v>9752000</v>
      </c>
      <c r="G24" s="30">
        <v>2758000</v>
      </c>
      <c r="H24" s="30">
        <v>11597000</v>
      </c>
      <c r="I24" s="30">
        <v>0</v>
      </c>
      <c r="J24" s="30">
        <v>794000</v>
      </c>
      <c r="K24" s="30">
        <v>1992000</v>
      </c>
      <c r="L24" s="30">
        <v>0</v>
      </c>
      <c r="M24" s="30">
        <v>0</v>
      </c>
      <c r="N24" s="30">
        <v>0</v>
      </c>
      <c r="O24" s="31">
        <f t="shared" si="3"/>
        <v>26893000</v>
      </c>
    </row>
    <row r="25" spans="1:15" s="28" customFormat="1" ht="21" customHeight="1">
      <c r="A25" s="26"/>
      <c r="B25" s="27" t="s">
        <v>52</v>
      </c>
      <c r="C25" s="26"/>
      <c r="E25" s="29" t="s">
        <v>97</v>
      </c>
      <c r="F25" s="30">
        <v>236635000</v>
      </c>
      <c r="G25" s="30">
        <v>39811000</v>
      </c>
      <c r="H25" s="30">
        <v>51887000</v>
      </c>
      <c r="I25" s="30">
        <v>0</v>
      </c>
      <c r="J25" s="30">
        <v>9984000</v>
      </c>
      <c r="K25" s="30">
        <v>6473000</v>
      </c>
      <c r="L25" s="30">
        <v>0</v>
      </c>
      <c r="M25" s="30">
        <v>0</v>
      </c>
      <c r="N25" s="30">
        <v>0</v>
      </c>
      <c r="O25" s="31">
        <f t="shared" si="3"/>
        <v>344790000</v>
      </c>
    </row>
    <row r="26" spans="1:15" s="28" customFormat="1" ht="21" customHeight="1">
      <c r="A26" s="26"/>
      <c r="B26" s="27" t="s">
        <v>53</v>
      </c>
      <c r="C26" s="26"/>
      <c r="E26" s="29" t="s">
        <v>98</v>
      </c>
      <c r="F26" s="30">
        <v>321132000</v>
      </c>
      <c r="G26" s="30">
        <v>45703000</v>
      </c>
      <c r="H26" s="30">
        <v>35547000</v>
      </c>
      <c r="I26" s="30">
        <v>0</v>
      </c>
      <c r="J26" s="30">
        <v>18321000</v>
      </c>
      <c r="K26" s="30">
        <v>9261000</v>
      </c>
      <c r="L26" s="30">
        <v>0</v>
      </c>
      <c r="M26" s="30">
        <v>0</v>
      </c>
      <c r="N26" s="30">
        <v>0</v>
      </c>
      <c r="O26" s="31">
        <f t="shared" si="3"/>
        <v>429964000</v>
      </c>
    </row>
    <row r="27" spans="1:15" s="28" customFormat="1" ht="21" customHeight="1">
      <c r="A27" s="26"/>
      <c r="B27" s="27" t="s">
        <v>54</v>
      </c>
      <c r="C27" s="26"/>
      <c r="E27" s="29" t="s">
        <v>99</v>
      </c>
      <c r="F27" s="30">
        <v>2195801000</v>
      </c>
      <c r="G27" s="30">
        <v>464390000</v>
      </c>
      <c r="H27" s="30">
        <v>245086000</v>
      </c>
      <c r="I27" s="30">
        <v>0</v>
      </c>
      <c r="J27" s="30">
        <v>113803000</v>
      </c>
      <c r="K27" s="30">
        <v>450291000</v>
      </c>
      <c r="L27" s="30">
        <v>64166000</v>
      </c>
      <c r="M27" s="30">
        <v>173433000</v>
      </c>
      <c r="N27" s="30">
        <v>0</v>
      </c>
      <c r="O27" s="31">
        <f t="shared" si="3"/>
        <v>3706970000</v>
      </c>
    </row>
    <row r="28" spans="1:15" s="28" customFormat="1" ht="21" customHeight="1">
      <c r="A28" s="26"/>
      <c r="B28" s="27" t="s">
        <v>55</v>
      </c>
      <c r="C28" s="26"/>
      <c r="E28" s="29" t="s">
        <v>100</v>
      </c>
      <c r="F28" s="30">
        <v>188483000</v>
      </c>
      <c r="G28" s="30">
        <v>33372000</v>
      </c>
      <c r="H28" s="30">
        <v>96772000</v>
      </c>
      <c r="I28" s="30">
        <v>0</v>
      </c>
      <c r="J28" s="30">
        <v>70041000</v>
      </c>
      <c r="K28" s="30">
        <v>168298000</v>
      </c>
      <c r="L28" s="30">
        <v>0</v>
      </c>
      <c r="M28" s="30">
        <v>0</v>
      </c>
      <c r="N28" s="30">
        <v>0</v>
      </c>
      <c r="O28" s="31">
        <f t="shared" si="3"/>
        <v>556966000</v>
      </c>
    </row>
    <row r="29" spans="1:15" s="28" customFormat="1" ht="21" customHeight="1">
      <c r="A29" s="26"/>
      <c r="B29" s="27" t="s">
        <v>56</v>
      </c>
      <c r="C29" s="26"/>
      <c r="E29" s="29" t="s">
        <v>101</v>
      </c>
      <c r="F29" s="30">
        <v>63032000</v>
      </c>
      <c r="G29" s="30">
        <v>11133000</v>
      </c>
      <c r="H29" s="30">
        <v>9536000</v>
      </c>
      <c r="I29" s="30">
        <v>0</v>
      </c>
      <c r="J29" s="30">
        <v>1668000</v>
      </c>
      <c r="K29" s="30">
        <v>72716000</v>
      </c>
      <c r="L29" s="30">
        <v>0</v>
      </c>
      <c r="M29" s="30">
        <v>0</v>
      </c>
      <c r="N29" s="30">
        <v>0</v>
      </c>
      <c r="O29" s="31">
        <f t="shared" si="3"/>
        <v>158085000</v>
      </c>
    </row>
    <row r="30" spans="1:15" s="28" customFormat="1" ht="21" customHeight="1">
      <c r="A30" s="26"/>
      <c r="B30" s="27" t="s">
        <v>57</v>
      </c>
      <c r="C30" s="26"/>
      <c r="E30" s="29" t="s">
        <v>102</v>
      </c>
      <c r="F30" s="30">
        <v>18963000</v>
      </c>
      <c r="G30" s="30">
        <v>2159000</v>
      </c>
      <c r="H30" s="30">
        <v>5026000</v>
      </c>
      <c r="I30" s="30">
        <v>0</v>
      </c>
      <c r="J30" s="30">
        <v>1147000</v>
      </c>
      <c r="K30" s="30">
        <v>697000</v>
      </c>
      <c r="L30" s="30">
        <v>0</v>
      </c>
      <c r="M30" s="30">
        <v>0</v>
      </c>
      <c r="N30" s="30">
        <v>0</v>
      </c>
      <c r="O30" s="31">
        <f t="shared" si="3"/>
        <v>27992000</v>
      </c>
    </row>
    <row r="31" spans="1:15" s="28" customFormat="1" ht="21" customHeight="1">
      <c r="A31" s="26"/>
      <c r="B31" s="27" t="s">
        <v>58</v>
      </c>
      <c r="C31" s="26"/>
      <c r="E31" s="29" t="s">
        <v>103</v>
      </c>
      <c r="F31" s="30">
        <v>365843000</v>
      </c>
      <c r="G31" s="30">
        <v>72024000</v>
      </c>
      <c r="H31" s="30">
        <v>42714000</v>
      </c>
      <c r="I31" s="30">
        <v>0</v>
      </c>
      <c r="J31" s="30">
        <v>8695000</v>
      </c>
      <c r="K31" s="30">
        <v>18124000</v>
      </c>
      <c r="L31" s="30">
        <v>0</v>
      </c>
      <c r="M31" s="30">
        <v>0</v>
      </c>
      <c r="N31" s="30">
        <v>0</v>
      </c>
      <c r="O31" s="31">
        <f t="shared" si="3"/>
        <v>507400000</v>
      </c>
    </row>
    <row r="32" spans="1:15" s="28" customFormat="1" ht="21" customHeight="1">
      <c r="A32" s="26"/>
      <c r="B32" s="27" t="s">
        <v>59</v>
      </c>
      <c r="C32" s="26"/>
      <c r="E32" s="29" t="s">
        <v>104</v>
      </c>
      <c r="F32" s="30">
        <v>53090000</v>
      </c>
      <c r="G32" s="30">
        <v>7371000</v>
      </c>
      <c r="H32" s="30">
        <v>24466000</v>
      </c>
      <c r="I32" s="30">
        <v>0</v>
      </c>
      <c r="J32" s="30">
        <v>18201000</v>
      </c>
      <c r="K32" s="30">
        <v>6018000</v>
      </c>
      <c r="L32" s="30">
        <v>0</v>
      </c>
      <c r="M32" s="30">
        <v>0</v>
      </c>
      <c r="N32" s="30">
        <v>0</v>
      </c>
      <c r="O32" s="31">
        <f t="shared" si="3"/>
        <v>109146000</v>
      </c>
    </row>
    <row r="33" spans="1:15" s="28" customFormat="1" ht="21" customHeight="1">
      <c r="A33" s="26"/>
      <c r="B33" s="27" t="s">
        <v>60</v>
      </c>
      <c r="C33" s="26"/>
      <c r="E33" s="29" t="s">
        <v>105</v>
      </c>
      <c r="F33" s="30">
        <v>4346000</v>
      </c>
      <c r="G33" s="30">
        <v>617000</v>
      </c>
      <c r="H33" s="30">
        <v>1698000</v>
      </c>
      <c r="I33" s="30">
        <v>0</v>
      </c>
      <c r="J33" s="30">
        <v>211000</v>
      </c>
      <c r="K33" s="30">
        <v>2128000</v>
      </c>
      <c r="L33" s="30">
        <v>5074000</v>
      </c>
      <c r="M33" s="30">
        <v>0</v>
      </c>
      <c r="N33" s="30">
        <v>0</v>
      </c>
      <c r="O33" s="31">
        <f t="shared" si="3"/>
        <v>14074000</v>
      </c>
    </row>
    <row r="34" spans="1:15" s="28" customFormat="1" ht="21" customHeight="1">
      <c r="A34" s="26"/>
      <c r="B34" s="27" t="s">
        <v>61</v>
      </c>
      <c r="C34" s="26"/>
      <c r="E34" s="29" t="s">
        <v>106</v>
      </c>
      <c r="F34" s="30">
        <v>88267000</v>
      </c>
      <c r="G34" s="30">
        <v>13897000</v>
      </c>
      <c r="H34" s="30">
        <v>20512000</v>
      </c>
      <c r="I34" s="30">
        <v>0</v>
      </c>
      <c r="J34" s="30">
        <v>63857000</v>
      </c>
      <c r="K34" s="30">
        <v>38092000</v>
      </c>
      <c r="L34" s="30">
        <v>0</v>
      </c>
      <c r="M34" s="30">
        <v>0</v>
      </c>
      <c r="N34" s="30">
        <v>0</v>
      </c>
      <c r="O34" s="31">
        <f t="shared" si="3"/>
        <v>224625000</v>
      </c>
    </row>
    <row r="35" spans="1:15" s="28" customFormat="1" ht="21" customHeight="1">
      <c r="A35" s="26"/>
      <c r="B35" s="27" t="s">
        <v>62</v>
      </c>
      <c r="C35" s="26"/>
      <c r="E35" s="29" t="s">
        <v>107</v>
      </c>
      <c r="F35" s="30">
        <v>79782000</v>
      </c>
      <c r="G35" s="30">
        <v>10527000</v>
      </c>
      <c r="H35" s="30">
        <v>13274000</v>
      </c>
      <c r="I35" s="30">
        <v>0</v>
      </c>
      <c r="J35" s="30">
        <v>2804000</v>
      </c>
      <c r="K35" s="30">
        <v>1799000</v>
      </c>
      <c r="L35" s="30">
        <v>0</v>
      </c>
      <c r="M35" s="30">
        <v>0</v>
      </c>
      <c r="N35" s="30">
        <v>0</v>
      </c>
      <c r="O35" s="31">
        <f t="shared" si="3"/>
        <v>108186000</v>
      </c>
    </row>
    <row r="36" spans="1:15" s="28" customFormat="1" ht="21" customHeight="1">
      <c r="A36" s="26"/>
      <c r="B36" s="27" t="s">
        <v>63</v>
      </c>
      <c r="C36" s="26"/>
      <c r="E36" s="29" t="s">
        <v>108</v>
      </c>
      <c r="F36" s="30">
        <v>227189000</v>
      </c>
      <c r="G36" s="30">
        <v>29234000</v>
      </c>
      <c r="H36" s="30">
        <v>33067000</v>
      </c>
      <c r="I36" s="30">
        <v>0</v>
      </c>
      <c r="J36" s="30">
        <v>1301720000</v>
      </c>
      <c r="K36" s="30">
        <v>13406000</v>
      </c>
      <c r="L36" s="30">
        <v>0</v>
      </c>
      <c r="M36" s="30">
        <v>331614000</v>
      </c>
      <c r="N36" s="30">
        <v>0</v>
      </c>
      <c r="O36" s="31">
        <f t="shared" si="3"/>
        <v>1936230000</v>
      </c>
    </row>
    <row r="37" spans="1:15" s="28" customFormat="1" ht="21" customHeight="1">
      <c r="A37" s="26"/>
      <c r="B37" s="27" t="s">
        <v>64</v>
      </c>
      <c r="C37" s="26"/>
      <c r="E37" s="29" t="s">
        <v>109</v>
      </c>
      <c r="F37" s="30">
        <v>63980000</v>
      </c>
      <c r="G37" s="30">
        <v>8614000</v>
      </c>
      <c r="H37" s="30">
        <v>28783000</v>
      </c>
      <c r="I37" s="30">
        <v>0</v>
      </c>
      <c r="J37" s="30">
        <v>383107000</v>
      </c>
      <c r="K37" s="30">
        <v>3239000</v>
      </c>
      <c r="L37" s="30">
        <v>34945000</v>
      </c>
      <c r="M37" s="30">
        <v>0</v>
      </c>
      <c r="N37" s="30">
        <v>0</v>
      </c>
      <c r="O37" s="31">
        <f t="shared" si="3"/>
        <v>522668000</v>
      </c>
    </row>
    <row r="38" spans="1:15" s="28" customFormat="1" ht="21" customHeight="1">
      <c r="A38" s="26"/>
      <c r="B38" s="27" t="s">
        <v>65</v>
      </c>
      <c r="C38" s="26"/>
      <c r="E38" s="29" t="s">
        <v>110</v>
      </c>
      <c r="F38" s="30">
        <v>30266000</v>
      </c>
      <c r="G38" s="30">
        <v>5752000</v>
      </c>
      <c r="H38" s="30">
        <v>11986000</v>
      </c>
      <c r="I38" s="30">
        <v>0</v>
      </c>
      <c r="J38" s="30">
        <v>492000</v>
      </c>
      <c r="K38" s="30">
        <v>16582000</v>
      </c>
      <c r="L38" s="30">
        <v>28075000</v>
      </c>
      <c r="M38" s="30">
        <v>0</v>
      </c>
      <c r="N38" s="30">
        <v>0</v>
      </c>
      <c r="O38" s="31">
        <f t="shared" si="3"/>
        <v>93153000</v>
      </c>
    </row>
    <row r="39" spans="1:15" s="28" customFormat="1" ht="21" customHeight="1">
      <c r="A39" s="26"/>
      <c r="B39" s="27" t="s">
        <v>66</v>
      </c>
      <c r="C39" s="26"/>
      <c r="E39" s="29" t="s">
        <v>111</v>
      </c>
      <c r="F39" s="30">
        <v>30029000</v>
      </c>
      <c r="G39" s="30">
        <v>4436000</v>
      </c>
      <c r="H39" s="30">
        <v>4090000</v>
      </c>
      <c r="I39" s="30">
        <v>0</v>
      </c>
      <c r="J39" s="30">
        <v>3356000</v>
      </c>
      <c r="K39" s="30">
        <v>999000</v>
      </c>
      <c r="L39" s="30">
        <v>0</v>
      </c>
      <c r="M39" s="30">
        <v>0</v>
      </c>
      <c r="N39" s="30">
        <v>0</v>
      </c>
      <c r="O39" s="31">
        <f t="shared" si="3"/>
        <v>42910000</v>
      </c>
    </row>
    <row r="40" spans="1:15" s="28" customFormat="1" ht="21" customHeight="1">
      <c r="A40" s="26"/>
      <c r="B40" s="27" t="s">
        <v>67</v>
      </c>
      <c r="C40" s="26"/>
      <c r="E40" s="29" t="s">
        <v>112</v>
      </c>
      <c r="F40" s="30">
        <v>257261000</v>
      </c>
      <c r="G40" s="30">
        <v>49340000</v>
      </c>
      <c r="H40" s="30">
        <v>19056000</v>
      </c>
      <c r="I40" s="30">
        <v>0</v>
      </c>
      <c r="J40" s="30">
        <v>28018000</v>
      </c>
      <c r="K40" s="30">
        <v>315354000</v>
      </c>
      <c r="L40" s="30">
        <v>0</v>
      </c>
      <c r="M40" s="30">
        <v>0</v>
      </c>
      <c r="N40" s="30">
        <v>0</v>
      </c>
      <c r="O40" s="31">
        <f t="shared" si="3"/>
        <v>669029000</v>
      </c>
    </row>
    <row r="41" spans="1:15" s="28" customFormat="1" ht="21" customHeight="1">
      <c r="A41" s="26"/>
      <c r="B41" s="27" t="s">
        <v>68</v>
      </c>
      <c r="C41" s="26"/>
      <c r="E41" s="29" t="s">
        <v>113</v>
      </c>
      <c r="F41" s="30">
        <v>75858000</v>
      </c>
      <c r="G41" s="30">
        <v>9047000</v>
      </c>
      <c r="H41" s="30">
        <v>373737000</v>
      </c>
      <c r="I41" s="30">
        <v>0</v>
      </c>
      <c r="J41" s="30">
        <v>32000</v>
      </c>
      <c r="K41" s="30">
        <v>564122000</v>
      </c>
      <c r="L41" s="30">
        <v>0</v>
      </c>
      <c r="M41" s="30">
        <v>0</v>
      </c>
      <c r="N41" s="30">
        <v>0</v>
      </c>
      <c r="O41" s="31">
        <f t="shared" si="3"/>
        <v>1022796000</v>
      </c>
    </row>
    <row r="42" spans="1:15" s="28" customFormat="1" ht="21" customHeight="1">
      <c r="A42" s="26"/>
      <c r="B42" s="27" t="s">
        <v>69</v>
      </c>
      <c r="C42" s="26"/>
      <c r="E42" s="29" t="s">
        <v>114</v>
      </c>
      <c r="F42" s="30">
        <v>42439000</v>
      </c>
      <c r="G42" s="30">
        <v>5770000</v>
      </c>
      <c r="H42" s="30">
        <v>6704000</v>
      </c>
      <c r="I42" s="30">
        <v>0</v>
      </c>
      <c r="J42" s="30">
        <v>5816000</v>
      </c>
      <c r="K42" s="30">
        <v>2537000</v>
      </c>
      <c r="L42" s="30">
        <v>0</v>
      </c>
      <c r="M42" s="30">
        <v>0</v>
      </c>
      <c r="N42" s="30">
        <v>0</v>
      </c>
      <c r="O42" s="31">
        <f t="shared" si="3"/>
        <v>63266000</v>
      </c>
    </row>
    <row r="43" spans="1:15" s="28" customFormat="1" ht="21" customHeight="1">
      <c r="A43" s="26"/>
      <c r="B43" s="27" t="s">
        <v>70</v>
      </c>
      <c r="C43" s="26"/>
      <c r="E43" s="29" t="s">
        <v>115</v>
      </c>
      <c r="F43" s="30">
        <v>18091000</v>
      </c>
      <c r="G43" s="30">
        <v>4051000</v>
      </c>
      <c r="H43" s="30">
        <v>5232000</v>
      </c>
      <c r="I43" s="30">
        <v>0</v>
      </c>
      <c r="J43" s="30">
        <v>165000</v>
      </c>
      <c r="K43" s="30">
        <v>4979000</v>
      </c>
      <c r="L43" s="30">
        <v>0</v>
      </c>
      <c r="M43" s="30">
        <v>0</v>
      </c>
      <c r="N43" s="30">
        <v>0</v>
      </c>
      <c r="O43" s="31">
        <f t="shared" si="3"/>
        <v>32518000</v>
      </c>
    </row>
    <row r="44" spans="1:15" s="28" customFormat="1" ht="21" customHeight="1">
      <c r="A44" s="26"/>
      <c r="B44" s="27" t="s">
        <v>71</v>
      </c>
      <c r="C44" s="26"/>
      <c r="E44" s="29" t="s">
        <v>116</v>
      </c>
      <c r="F44" s="30">
        <v>32456000</v>
      </c>
      <c r="G44" s="30">
        <v>5257000</v>
      </c>
      <c r="H44" s="30">
        <v>10748000</v>
      </c>
      <c r="I44" s="30">
        <v>0</v>
      </c>
      <c r="J44" s="30">
        <v>327395000</v>
      </c>
      <c r="K44" s="30">
        <v>1293000</v>
      </c>
      <c r="L44" s="30">
        <v>0</v>
      </c>
      <c r="M44" s="30">
        <v>0</v>
      </c>
      <c r="N44" s="30">
        <v>0</v>
      </c>
      <c r="O44" s="31">
        <f t="shared" si="3"/>
        <v>377149000</v>
      </c>
    </row>
    <row r="45" spans="1:15" s="28" customFormat="1" ht="21" customHeight="1">
      <c r="A45" s="26"/>
      <c r="B45" s="27" t="s">
        <v>72</v>
      </c>
      <c r="C45" s="26"/>
      <c r="E45" s="29" t="s">
        <v>117</v>
      </c>
      <c r="F45" s="30">
        <v>2775771000</v>
      </c>
      <c r="G45" s="30">
        <v>573330000</v>
      </c>
      <c r="H45" s="30">
        <v>2755613000</v>
      </c>
      <c r="I45" s="30">
        <v>0</v>
      </c>
      <c r="J45" s="30">
        <v>10745859000</v>
      </c>
      <c r="K45" s="30">
        <v>7635477000</v>
      </c>
      <c r="L45" s="30">
        <v>0</v>
      </c>
      <c r="M45" s="30">
        <v>0</v>
      </c>
      <c r="N45" s="30">
        <v>0</v>
      </c>
      <c r="O45" s="31">
        <f t="shared" si="3"/>
        <v>24486050000</v>
      </c>
    </row>
    <row r="46" spans="1:15" s="28" customFormat="1" ht="21" customHeight="1">
      <c r="A46" s="26"/>
      <c r="B46" s="27" t="s">
        <v>73</v>
      </c>
      <c r="C46" s="26"/>
      <c r="E46" s="29" t="s">
        <v>118</v>
      </c>
      <c r="F46" s="30">
        <v>30659000</v>
      </c>
      <c r="G46" s="30">
        <v>5604000</v>
      </c>
      <c r="H46" s="30">
        <v>3441000</v>
      </c>
      <c r="I46" s="30">
        <v>0</v>
      </c>
      <c r="J46" s="30">
        <v>920000</v>
      </c>
      <c r="K46" s="30">
        <v>7469000</v>
      </c>
      <c r="L46" s="30">
        <v>0</v>
      </c>
      <c r="M46" s="30">
        <v>0</v>
      </c>
      <c r="N46" s="30">
        <v>0</v>
      </c>
      <c r="O46" s="31">
        <f t="shared" si="3"/>
        <v>48093000</v>
      </c>
    </row>
    <row r="47" spans="1:15" s="28" customFormat="1" ht="21" customHeight="1">
      <c r="A47" s="26"/>
      <c r="B47" s="27" t="s">
        <v>74</v>
      </c>
      <c r="C47" s="26"/>
      <c r="E47" s="29" t="s">
        <v>119</v>
      </c>
      <c r="F47" s="30">
        <v>4782000</v>
      </c>
      <c r="G47" s="30">
        <v>783000</v>
      </c>
      <c r="H47" s="30">
        <v>3863000</v>
      </c>
      <c r="I47" s="30">
        <v>0</v>
      </c>
      <c r="J47" s="30">
        <v>0</v>
      </c>
      <c r="K47" s="30">
        <v>2581000</v>
      </c>
      <c r="L47" s="30">
        <v>85255000</v>
      </c>
      <c r="M47" s="30">
        <v>0</v>
      </c>
      <c r="N47" s="30">
        <v>0</v>
      </c>
      <c r="O47" s="31">
        <f t="shared" si="3"/>
        <v>97264000</v>
      </c>
    </row>
    <row r="48" spans="1:15" s="28" customFormat="1" ht="21" customHeight="1">
      <c r="A48" s="26"/>
      <c r="B48" s="27" t="s">
        <v>75</v>
      </c>
      <c r="C48" s="26"/>
      <c r="E48" s="29" t="s">
        <v>120</v>
      </c>
      <c r="F48" s="30">
        <v>5524000</v>
      </c>
      <c r="G48" s="30">
        <v>997000</v>
      </c>
      <c r="H48" s="30">
        <v>3509000</v>
      </c>
      <c r="I48" s="30">
        <v>0</v>
      </c>
      <c r="J48" s="30">
        <v>0</v>
      </c>
      <c r="K48" s="30">
        <v>6700000</v>
      </c>
      <c r="L48" s="30">
        <v>109514000</v>
      </c>
      <c r="M48" s="30">
        <v>0</v>
      </c>
      <c r="N48" s="30">
        <v>0</v>
      </c>
      <c r="O48" s="31">
        <f t="shared" si="3"/>
        <v>126244000</v>
      </c>
    </row>
    <row r="49" spans="1:15" s="28" customFormat="1" ht="21" customHeight="1">
      <c r="A49" s="26"/>
      <c r="B49" s="27" t="s">
        <v>76</v>
      </c>
      <c r="C49" s="26"/>
      <c r="E49" s="29" t="s">
        <v>121</v>
      </c>
      <c r="F49" s="30">
        <v>4154000</v>
      </c>
      <c r="G49" s="30">
        <v>723000</v>
      </c>
      <c r="H49" s="30">
        <v>2610000</v>
      </c>
      <c r="I49" s="30">
        <v>0</v>
      </c>
      <c r="J49" s="30">
        <v>24000</v>
      </c>
      <c r="K49" s="30">
        <v>2460000</v>
      </c>
      <c r="L49" s="30">
        <v>82570000</v>
      </c>
      <c r="M49" s="30">
        <v>0</v>
      </c>
      <c r="N49" s="30">
        <v>0</v>
      </c>
      <c r="O49" s="31">
        <f t="shared" si="3"/>
        <v>92541000</v>
      </c>
    </row>
    <row r="50" spans="1:15" s="28" customFormat="1" ht="21" customHeight="1">
      <c r="A50" s="26"/>
      <c r="B50" s="27" t="s">
        <v>77</v>
      </c>
      <c r="C50" s="26"/>
      <c r="E50" s="29" t="s">
        <v>122</v>
      </c>
      <c r="F50" s="30">
        <v>2454167000</v>
      </c>
      <c r="G50" s="30">
        <v>450160000</v>
      </c>
      <c r="H50" s="30">
        <v>190878000</v>
      </c>
      <c r="I50" s="30">
        <v>0</v>
      </c>
      <c r="J50" s="30">
        <v>59205000</v>
      </c>
      <c r="K50" s="30">
        <v>6390902000</v>
      </c>
      <c r="L50" s="30">
        <v>214343000</v>
      </c>
      <c r="M50" s="30">
        <v>0</v>
      </c>
      <c r="N50" s="30">
        <v>0</v>
      </c>
      <c r="O50" s="31">
        <f t="shared" si="3"/>
        <v>9759655000</v>
      </c>
    </row>
    <row r="51" spans="1:15" s="28" customFormat="1" ht="21" customHeight="1">
      <c r="A51" s="26"/>
      <c r="B51" s="27" t="s">
        <v>78</v>
      </c>
      <c r="C51" s="26"/>
      <c r="E51" s="29" t="s">
        <v>123</v>
      </c>
      <c r="F51" s="30">
        <v>2045000</v>
      </c>
      <c r="G51" s="30">
        <v>433000</v>
      </c>
      <c r="H51" s="30">
        <v>1115000</v>
      </c>
      <c r="I51" s="30">
        <v>0</v>
      </c>
      <c r="J51" s="30">
        <v>0</v>
      </c>
      <c r="K51" s="30">
        <v>881000</v>
      </c>
      <c r="L51" s="30">
        <v>0</v>
      </c>
      <c r="M51" s="30">
        <v>0</v>
      </c>
      <c r="N51" s="30">
        <v>0</v>
      </c>
      <c r="O51" s="31">
        <f t="shared" si="3"/>
        <v>4474000</v>
      </c>
    </row>
    <row r="52" spans="1:15" s="28" customFormat="1" ht="21" customHeight="1">
      <c r="A52" s="26"/>
      <c r="B52" s="27" t="s">
        <v>79</v>
      </c>
      <c r="C52" s="26"/>
      <c r="E52" s="29" t="s">
        <v>124</v>
      </c>
      <c r="F52" s="30">
        <v>93406000</v>
      </c>
      <c r="G52" s="30">
        <v>15869000</v>
      </c>
      <c r="H52" s="30">
        <v>59162000</v>
      </c>
      <c r="I52" s="30">
        <v>0</v>
      </c>
      <c r="J52" s="30">
        <v>3034000</v>
      </c>
      <c r="K52" s="30">
        <v>9894000</v>
      </c>
      <c r="L52" s="30">
        <v>0</v>
      </c>
      <c r="M52" s="30">
        <v>0</v>
      </c>
      <c r="N52" s="30">
        <v>0</v>
      </c>
      <c r="O52" s="31">
        <f t="shared" si="3"/>
        <v>181365000</v>
      </c>
    </row>
    <row r="53" spans="1:15" s="28" customFormat="1" ht="21" customHeight="1">
      <c r="A53" s="26"/>
      <c r="B53" s="27" t="s">
        <v>80</v>
      </c>
      <c r="C53" s="26"/>
      <c r="E53" s="29" t="s">
        <v>125</v>
      </c>
      <c r="F53" s="30">
        <v>24199000</v>
      </c>
      <c r="G53" s="30">
        <v>3714000</v>
      </c>
      <c r="H53" s="30">
        <v>7100000</v>
      </c>
      <c r="I53" s="30">
        <v>0</v>
      </c>
      <c r="J53" s="30">
        <v>928000</v>
      </c>
      <c r="K53" s="30">
        <v>2117000</v>
      </c>
      <c r="L53" s="30">
        <v>0</v>
      </c>
      <c r="M53" s="30">
        <v>0</v>
      </c>
      <c r="N53" s="30">
        <v>0</v>
      </c>
      <c r="O53" s="31">
        <f t="shared" si="3"/>
        <v>38058000</v>
      </c>
    </row>
    <row r="54" spans="1:15" s="28" customFormat="1" ht="21" customHeight="1">
      <c r="A54" s="26"/>
      <c r="B54" s="27" t="s">
        <v>81</v>
      </c>
      <c r="C54" s="26"/>
      <c r="E54" s="29" t="s">
        <v>126</v>
      </c>
      <c r="F54" s="30">
        <v>8308000</v>
      </c>
      <c r="G54" s="30">
        <v>1203000</v>
      </c>
      <c r="H54" s="30">
        <v>4710000</v>
      </c>
      <c r="I54" s="30">
        <v>0</v>
      </c>
      <c r="J54" s="30">
        <v>410000</v>
      </c>
      <c r="K54" s="30">
        <v>3485000</v>
      </c>
      <c r="L54" s="30">
        <v>0</v>
      </c>
      <c r="M54" s="30">
        <v>0</v>
      </c>
      <c r="N54" s="30">
        <v>0</v>
      </c>
      <c r="O54" s="31">
        <f t="shared" si="3"/>
        <v>18116000</v>
      </c>
    </row>
    <row r="55" spans="1:15" s="28" customFormat="1" ht="21" customHeight="1">
      <c r="A55" s="26"/>
      <c r="B55" s="27" t="s">
        <v>82</v>
      </c>
      <c r="C55" s="26"/>
      <c r="E55" s="29" t="s">
        <v>127</v>
      </c>
      <c r="F55" s="30">
        <v>17086000</v>
      </c>
      <c r="G55" s="30">
        <v>3225000</v>
      </c>
      <c r="H55" s="30">
        <v>22510000</v>
      </c>
      <c r="I55" s="30">
        <v>0</v>
      </c>
      <c r="J55" s="30">
        <v>498000</v>
      </c>
      <c r="K55" s="30">
        <v>7558000</v>
      </c>
      <c r="L55" s="30">
        <v>33909000</v>
      </c>
      <c r="M55" s="30">
        <v>0</v>
      </c>
      <c r="N55" s="30">
        <v>0</v>
      </c>
      <c r="O55" s="31">
        <f t="shared" si="3"/>
        <v>84786000</v>
      </c>
    </row>
    <row r="56" spans="1:15" s="28" customFormat="1" ht="21" customHeight="1">
      <c r="A56" s="26"/>
      <c r="B56" s="27" t="s">
        <v>83</v>
      </c>
      <c r="C56" s="26"/>
      <c r="E56" s="29" t="s">
        <v>128</v>
      </c>
      <c r="F56" s="30">
        <v>1282000</v>
      </c>
      <c r="G56" s="30">
        <v>125000</v>
      </c>
      <c r="H56" s="30">
        <v>1981000</v>
      </c>
      <c r="I56" s="30">
        <v>0</v>
      </c>
      <c r="J56" s="30">
        <v>39000</v>
      </c>
      <c r="K56" s="30">
        <v>996000</v>
      </c>
      <c r="L56" s="30">
        <v>0</v>
      </c>
      <c r="M56" s="30">
        <v>0</v>
      </c>
      <c r="N56" s="30">
        <v>0</v>
      </c>
      <c r="O56" s="31">
        <f t="shared" si="3"/>
        <v>4423000</v>
      </c>
    </row>
    <row r="57" spans="1:15" s="28" customFormat="1" ht="21" customHeight="1">
      <c r="A57" s="26"/>
      <c r="B57" s="27" t="s">
        <v>84</v>
      </c>
      <c r="C57" s="26"/>
      <c r="E57" s="29" t="s">
        <v>129</v>
      </c>
      <c r="F57" s="30">
        <v>3099000</v>
      </c>
      <c r="G57" s="30">
        <v>439000</v>
      </c>
      <c r="H57" s="30">
        <v>1304000</v>
      </c>
      <c r="I57" s="30">
        <v>0</v>
      </c>
      <c r="J57" s="30">
        <v>141000</v>
      </c>
      <c r="K57" s="30">
        <v>996000</v>
      </c>
      <c r="L57" s="30">
        <v>0</v>
      </c>
      <c r="M57" s="30">
        <v>0</v>
      </c>
      <c r="N57" s="30">
        <v>0</v>
      </c>
      <c r="O57" s="31">
        <f t="shared" si="3"/>
        <v>5979000</v>
      </c>
    </row>
    <row r="58" spans="1:15" s="28" customFormat="1" ht="21" customHeight="1">
      <c r="A58" s="26"/>
      <c r="B58" s="27" t="s">
        <v>85</v>
      </c>
      <c r="C58" s="26"/>
      <c r="E58" s="29" t="s">
        <v>130</v>
      </c>
      <c r="F58" s="30">
        <v>57886000</v>
      </c>
      <c r="G58" s="30">
        <v>10367000</v>
      </c>
      <c r="H58" s="30">
        <v>14343000</v>
      </c>
      <c r="I58" s="30">
        <v>0</v>
      </c>
      <c r="J58" s="30">
        <v>184873000</v>
      </c>
      <c r="K58" s="30">
        <v>11786000</v>
      </c>
      <c r="L58" s="30">
        <v>0</v>
      </c>
      <c r="M58" s="30">
        <v>2087000</v>
      </c>
      <c r="N58" s="30">
        <v>0</v>
      </c>
      <c r="O58" s="31">
        <f t="shared" si="3"/>
        <v>281342000</v>
      </c>
    </row>
    <row r="59" spans="1:15" s="28" customFormat="1" ht="21" customHeight="1">
      <c r="A59" s="26"/>
      <c r="B59" s="27" t="s">
        <v>86</v>
      </c>
      <c r="C59" s="26"/>
      <c r="E59" s="29" t="s">
        <v>131</v>
      </c>
      <c r="F59" s="30">
        <v>12075000</v>
      </c>
      <c r="G59" s="30">
        <v>2305000</v>
      </c>
      <c r="H59" s="30">
        <v>10719000</v>
      </c>
      <c r="I59" s="30">
        <v>0</v>
      </c>
      <c r="J59" s="30">
        <v>160000</v>
      </c>
      <c r="K59" s="30">
        <v>996000</v>
      </c>
      <c r="L59" s="30">
        <v>0</v>
      </c>
      <c r="M59" s="30">
        <v>0</v>
      </c>
      <c r="N59" s="30">
        <v>0</v>
      </c>
      <c r="O59" s="31">
        <f t="shared" si="3"/>
        <v>26255000</v>
      </c>
    </row>
    <row r="60" spans="1:15" s="28" customFormat="1" ht="21" customHeight="1" thickBot="1">
      <c r="A60" s="26"/>
      <c r="B60" s="27" t="s">
        <v>87</v>
      </c>
      <c r="C60" s="26"/>
      <c r="E60" s="29" t="s">
        <v>132</v>
      </c>
      <c r="F60" s="30">
        <v>14390000</v>
      </c>
      <c r="G60" s="30">
        <v>3052000</v>
      </c>
      <c r="H60" s="30">
        <v>8575000</v>
      </c>
      <c r="I60" s="30">
        <v>0</v>
      </c>
      <c r="J60" s="30">
        <v>0</v>
      </c>
      <c r="K60" s="30">
        <v>996000</v>
      </c>
      <c r="L60" s="30">
        <v>0</v>
      </c>
      <c r="M60" s="30">
        <v>0</v>
      </c>
      <c r="N60" s="30">
        <v>0</v>
      </c>
      <c r="O60" s="31">
        <f t="shared" si="3"/>
        <v>27013000</v>
      </c>
    </row>
    <row r="61" spans="2:15" s="28" customFormat="1" ht="21" customHeight="1" hidden="1" thickBot="1">
      <c r="B61" s="27"/>
      <c r="E61" s="32" t="s">
        <v>133</v>
      </c>
      <c r="F61" s="33">
        <v>305195450000</v>
      </c>
      <c r="G61" s="33">
        <v>52090550000</v>
      </c>
      <c r="H61" s="33">
        <v>81989286000</v>
      </c>
      <c r="I61" s="33">
        <v>159500000000</v>
      </c>
      <c r="J61" s="33">
        <v>555014978000</v>
      </c>
      <c r="K61" s="33">
        <v>59999428000</v>
      </c>
      <c r="L61" s="33">
        <v>28648918000</v>
      </c>
      <c r="M61" s="33">
        <v>29176871000</v>
      </c>
      <c r="N61" s="33">
        <v>9139148000</v>
      </c>
      <c r="O61" s="34"/>
    </row>
    <row r="62" spans="1:15" s="28" customFormat="1" ht="12" customHeight="1" thickBot="1">
      <c r="A62" s="35" t="s">
        <v>27</v>
      </c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8"/>
    </row>
    <row r="63" spans="1:15" s="28" customFormat="1" ht="27" customHeight="1" thickBot="1">
      <c r="A63" s="35"/>
      <c r="B63" s="39" t="s">
        <v>33</v>
      </c>
      <c r="E63" s="40" t="s">
        <v>37</v>
      </c>
      <c r="F63" s="41">
        <v>11214164000</v>
      </c>
      <c r="G63" s="41">
        <v>2065130000</v>
      </c>
      <c r="H63" s="41">
        <v>4838745000</v>
      </c>
      <c r="I63" s="41">
        <v>0</v>
      </c>
      <c r="J63" s="41">
        <v>14077201000</v>
      </c>
      <c r="K63" s="41">
        <v>16068639000</v>
      </c>
      <c r="L63" s="41">
        <v>2089091000</v>
      </c>
      <c r="M63" s="41">
        <v>507134000</v>
      </c>
      <c r="N63" s="41">
        <v>0</v>
      </c>
      <c r="O63" s="42">
        <f>SUM(F63:N63)</f>
        <v>50860104000</v>
      </c>
    </row>
    <row r="64" spans="1:15" s="28" customFormat="1" ht="27" customHeight="1" thickBot="1">
      <c r="A64" s="35"/>
      <c r="B64" s="39" t="s">
        <v>34</v>
      </c>
      <c r="E64" s="40" t="s">
        <v>134</v>
      </c>
      <c r="F64" s="41">
        <v>26899450000</v>
      </c>
      <c r="G64" s="41">
        <v>4294424000</v>
      </c>
      <c r="H64" s="41">
        <v>2550153000</v>
      </c>
      <c r="I64" s="41">
        <v>0</v>
      </c>
      <c r="J64" s="41">
        <v>1100726000</v>
      </c>
      <c r="K64" s="41">
        <v>3696811000</v>
      </c>
      <c r="L64" s="41">
        <v>0</v>
      </c>
      <c r="M64" s="41">
        <v>0</v>
      </c>
      <c r="N64" s="41">
        <v>0</v>
      </c>
      <c r="O64" s="42">
        <f>SUM(F64:N64)</f>
        <v>38541564000</v>
      </c>
    </row>
    <row r="65" spans="1:15" s="28" customFormat="1" ht="27" customHeight="1" thickBot="1">
      <c r="A65" s="35" t="s">
        <v>27</v>
      </c>
      <c r="B65" s="39"/>
      <c r="E65" s="40" t="s">
        <v>30</v>
      </c>
      <c r="F65" s="41">
        <f>F64+F63</f>
        <v>38113614000</v>
      </c>
      <c r="G65" s="41">
        <f aca="true" t="shared" si="4" ref="G65:O65">G64+G63</f>
        <v>6359554000</v>
      </c>
      <c r="H65" s="41">
        <f t="shared" si="4"/>
        <v>7388898000</v>
      </c>
      <c r="I65" s="41">
        <f t="shared" si="4"/>
        <v>0</v>
      </c>
      <c r="J65" s="41">
        <f t="shared" si="4"/>
        <v>15177927000</v>
      </c>
      <c r="K65" s="41">
        <f t="shared" si="4"/>
        <v>19765450000</v>
      </c>
      <c r="L65" s="41">
        <f t="shared" si="4"/>
        <v>2089091000</v>
      </c>
      <c r="M65" s="41">
        <f t="shared" si="4"/>
        <v>507134000</v>
      </c>
      <c r="N65" s="41">
        <f t="shared" si="4"/>
        <v>0</v>
      </c>
      <c r="O65" s="41">
        <f t="shared" si="4"/>
        <v>89401668000</v>
      </c>
    </row>
    <row r="66" ht="12.75">
      <c r="O66" s="20"/>
    </row>
  </sheetData>
  <sheetProtection formatCells="0" formatColumns="0" formatRows="0" insertColumns="0" insertRows="0" insertHyperlinks="0" deleteColumns="0" deleteRows="0" sort="0" autoFilter="0" pivotTables="0"/>
  <mergeCells count="14">
    <mergeCell ref="J13:J14"/>
    <mergeCell ref="K13:K14"/>
    <mergeCell ref="L13:L14"/>
    <mergeCell ref="M13:M14"/>
    <mergeCell ref="N13:N14"/>
    <mergeCell ref="O13:O14"/>
    <mergeCell ref="E9:O9"/>
    <mergeCell ref="E10:O10"/>
    <mergeCell ref="E11:O11"/>
    <mergeCell ref="E13:E14"/>
    <mergeCell ref="F13:F14"/>
    <mergeCell ref="G13:G14"/>
    <mergeCell ref="H13:H14"/>
    <mergeCell ref="I13:I14"/>
  </mergeCells>
  <printOptions horizontalCentered="1" verticalCentered="1"/>
  <pageMargins left="0.35433070866141736" right="0.35433070866141736" top="0.3937007874015748" bottom="0.3937007874015748" header="0.2755905511811024" footer="0.275590551181102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="75" zoomScaleNormal="75" zoomScalePageLayoutView="0" workbookViewId="0" topLeftCell="E9">
      <selection activeCell="H36" sqref="H36"/>
    </sheetView>
  </sheetViews>
  <sheetFormatPr defaultColWidth="9.00390625" defaultRowHeight="12.75"/>
  <cols>
    <col min="1" max="3" width="9.125" style="13" hidden="1" customWidth="1"/>
    <col min="4" max="4" width="14.75390625" style="13" hidden="1" customWidth="1"/>
    <col min="5" max="5" width="100.75390625" style="13" customWidth="1"/>
    <col min="6" max="15" width="23.625" style="13" customWidth="1"/>
    <col min="16" max="16384" width="9.125" style="13" customWidth="1"/>
  </cols>
  <sheetData>
    <row r="1" spans="1:15" ht="12.75" hidden="1">
      <c r="A1" s="1" t="s">
        <v>17</v>
      </c>
      <c r="B1" s="2" t="s">
        <v>41</v>
      </c>
      <c r="C1" s="3"/>
      <c r="D1" s="4" t="s">
        <v>22</v>
      </c>
      <c r="E1" s="5" t="s">
        <v>26</v>
      </c>
      <c r="F1" s="5" t="s">
        <v>36</v>
      </c>
      <c r="G1" s="5" t="s">
        <v>36</v>
      </c>
      <c r="H1" s="5" t="s">
        <v>36</v>
      </c>
      <c r="I1" s="5" t="s">
        <v>36</v>
      </c>
      <c r="J1" s="5" t="s">
        <v>36</v>
      </c>
      <c r="K1" s="5" t="s">
        <v>36</v>
      </c>
      <c r="L1" s="5" t="s">
        <v>36</v>
      </c>
      <c r="M1" s="5" t="s">
        <v>36</v>
      </c>
      <c r="N1" s="5" t="s">
        <v>36</v>
      </c>
      <c r="O1" s="6" t="s">
        <v>20</v>
      </c>
    </row>
    <row r="2" spans="1:15" ht="12.75" hidden="1">
      <c r="A2" s="7" t="s">
        <v>18</v>
      </c>
      <c r="B2" s="2" t="s">
        <v>140</v>
      </c>
      <c r="C2" s="3" t="s">
        <v>43</v>
      </c>
      <c r="D2" s="4" t="s">
        <v>5</v>
      </c>
      <c r="E2" s="18" t="str">
        <f aca="true" t="shared" si="0" ref="E2:N2">ButceYil</f>
        <v>2020</v>
      </c>
      <c r="F2" s="18" t="str">
        <f t="shared" si="0"/>
        <v>2020</v>
      </c>
      <c r="G2" s="18" t="str">
        <f t="shared" si="0"/>
        <v>2020</v>
      </c>
      <c r="H2" s="18" t="str">
        <f t="shared" si="0"/>
        <v>2020</v>
      </c>
      <c r="I2" s="18" t="str">
        <f t="shared" si="0"/>
        <v>2020</v>
      </c>
      <c r="J2" s="18" t="str">
        <f t="shared" si="0"/>
        <v>2020</v>
      </c>
      <c r="K2" s="18" t="str">
        <f t="shared" si="0"/>
        <v>2020</v>
      </c>
      <c r="L2" s="18" t="str">
        <f t="shared" si="0"/>
        <v>2020</v>
      </c>
      <c r="M2" s="18" t="str">
        <f t="shared" si="0"/>
        <v>2020</v>
      </c>
      <c r="N2" s="18" t="str">
        <f t="shared" si="0"/>
        <v>2020</v>
      </c>
      <c r="O2" s="8"/>
    </row>
    <row r="3" spans="1:15" ht="12.75" hidden="1">
      <c r="A3" s="7"/>
      <c r="B3" s="2"/>
      <c r="C3" s="3"/>
      <c r="D3" s="4" t="s">
        <v>35</v>
      </c>
      <c r="E3" s="18"/>
      <c r="F3" s="18" t="str">
        <f aca="true" t="shared" si="1" ref="F3:N3">ButceYil</f>
        <v>2020</v>
      </c>
      <c r="G3" s="18" t="str">
        <f t="shared" si="1"/>
        <v>2020</v>
      </c>
      <c r="H3" s="18" t="str">
        <f t="shared" si="1"/>
        <v>2020</v>
      </c>
      <c r="I3" s="18" t="str">
        <f t="shared" si="1"/>
        <v>2020</v>
      </c>
      <c r="J3" s="18" t="str">
        <f t="shared" si="1"/>
        <v>2020</v>
      </c>
      <c r="K3" s="18" t="str">
        <f t="shared" si="1"/>
        <v>2020</v>
      </c>
      <c r="L3" s="18" t="str">
        <f t="shared" si="1"/>
        <v>2020</v>
      </c>
      <c r="M3" s="18" t="str">
        <f t="shared" si="1"/>
        <v>2020</v>
      </c>
      <c r="N3" s="18" t="str">
        <f t="shared" si="1"/>
        <v>2020</v>
      </c>
      <c r="O3" s="8"/>
    </row>
    <row r="4" spans="1:15" ht="12.75" hidden="1">
      <c r="A4" s="7" t="s">
        <v>19</v>
      </c>
      <c r="B4" s="2" t="s">
        <v>40</v>
      </c>
      <c r="C4" s="3" t="s">
        <v>42</v>
      </c>
      <c r="D4" s="4" t="s">
        <v>23</v>
      </c>
      <c r="E4" s="18"/>
      <c r="F4" s="18" t="str">
        <f aca="true" t="shared" si="2" ref="F4:N4">Asama</f>
        <v>23</v>
      </c>
      <c r="G4" s="18" t="str">
        <f t="shared" si="2"/>
        <v>23</v>
      </c>
      <c r="H4" s="18" t="str">
        <f t="shared" si="2"/>
        <v>23</v>
      </c>
      <c r="I4" s="18" t="str">
        <f t="shared" si="2"/>
        <v>23</v>
      </c>
      <c r="J4" s="18" t="str">
        <f t="shared" si="2"/>
        <v>23</v>
      </c>
      <c r="K4" s="18" t="str">
        <f t="shared" si="2"/>
        <v>23</v>
      </c>
      <c r="L4" s="18" t="str">
        <f t="shared" si="2"/>
        <v>23</v>
      </c>
      <c r="M4" s="18" t="str">
        <f t="shared" si="2"/>
        <v>23</v>
      </c>
      <c r="N4" s="18" t="str">
        <f t="shared" si="2"/>
        <v>23</v>
      </c>
      <c r="O4" s="8"/>
    </row>
    <row r="5" spans="1:15" ht="12.75" hidden="1">
      <c r="A5" s="19" t="s">
        <v>28</v>
      </c>
      <c r="B5" s="9" t="s">
        <v>141</v>
      </c>
      <c r="C5" s="9"/>
      <c r="D5" s="4" t="s">
        <v>24</v>
      </c>
      <c r="E5" s="5"/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8"/>
    </row>
    <row r="6" spans="1:15" ht="12.75" hidden="1">
      <c r="A6" s="8"/>
      <c r="B6" s="8"/>
      <c r="C6" s="8"/>
      <c r="D6" s="11" t="s">
        <v>20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 hidden="1">
      <c r="A7" s="24" t="s">
        <v>32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2.75" customHeight="1" hidden="1">
      <c r="A8" s="9"/>
      <c r="B8" s="9"/>
      <c r="C8" s="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8"/>
    </row>
    <row r="9" spans="1:15" ht="19.5" customHeight="1">
      <c r="A9" s="9"/>
      <c r="B9" s="9"/>
      <c r="C9" s="9"/>
      <c r="D9" s="12"/>
      <c r="E9" s="45" t="s">
        <v>142</v>
      </c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ht="19.5" customHeight="1">
      <c r="A10" s="9"/>
      <c r="B10" s="9"/>
      <c r="C10" s="9"/>
      <c r="E10" s="45" t="s">
        <v>144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5" ht="19.5" customHeight="1">
      <c r="A11" s="9"/>
      <c r="B11" s="9"/>
      <c r="C11" s="9"/>
      <c r="D11" s="12"/>
      <c r="E11" s="46" t="s">
        <v>29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ht="12.75" customHeight="1" thickBot="1">
      <c r="A12" s="9"/>
      <c r="B12" s="9"/>
      <c r="C12" s="9"/>
      <c r="D12" s="12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25" t="str">
        <f>IF(ButceYil&gt;2008,"TL","YTL")</f>
        <v>TL</v>
      </c>
    </row>
    <row r="13" spans="1:15" s="22" customFormat="1" ht="24.75" customHeight="1">
      <c r="A13" s="21"/>
      <c r="B13" s="21"/>
      <c r="C13" s="21"/>
      <c r="D13" s="21"/>
      <c r="E13" s="47" t="s">
        <v>0</v>
      </c>
      <c r="F13" s="43" t="s">
        <v>1</v>
      </c>
      <c r="G13" s="43" t="s">
        <v>15</v>
      </c>
      <c r="H13" s="43" t="s">
        <v>16</v>
      </c>
      <c r="I13" s="43" t="s">
        <v>25</v>
      </c>
      <c r="J13" s="43" t="s">
        <v>135</v>
      </c>
      <c r="K13" s="43" t="s">
        <v>136</v>
      </c>
      <c r="L13" s="43" t="s">
        <v>137</v>
      </c>
      <c r="M13" s="43" t="s">
        <v>2</v>
      </c>
      <c r="N13" s="43" t="s">
        <v>4</v>
      </c>
      <c r="O13" s="43" t="s">
        <v>3</v>
      </c>
    </row>
    <row r="14" spans="4:15" s="22" customFormat="1" ht="24.75" customHeight="1" thickBot="1">
      <c r="D14" s="23"/>
      <c r="E14" s="48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ht="21" customHeight="1" hidden="1">
      <c r="A15" s="23" t="s">
        <v>22</v>
      </c>
      <c r="B15" s="23" t="s">
        <v>21</v>
      </c>
      <c r="C15" s="23" t="s">
        <v>20</v>
      </c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7"/>
    </row>
    <row r="16" spans="1:15" s="28" customFormat="1" ht="21" customHeight="1">
      <c r="A16" s="26"/>
      <c r="B16" s="27" t="s">
        <v>31</v>
      </c>
      <c r="C16" s="26"/>
      <c r="E16" s="29" t="s">
        <v>88</v>
      </c>
      <c r="F16" s="30">
        <v>543013000</v>
      </c>
      <c r="G16" s="30">
        <v>12300000</v>
      </c>
      <c r="H16" s="30">
        <v>259953000</v>
      </c>
      <c r="I16" s="30">
        <v>0</v>
      </c>
      <c r="J16" s="30">
        <v>848000</v>
      </c>
      <c r="K16" s="30">
        <v>1718000</v>
      </c>
      <c r="L16" s="30">
        <v>0</v>
      </c>
      <c r="M16" s="30">
        <v>0</v>
      </c>
      <c r="N16" s="30">
        <v>0</v>
      </c>
      <c r="O16" s="31">
        <f aca="true" t="shared" si="3" ref="O16:O60">N16+M16+L16+K16+J16+I16+H16+G16+F16</f>
        <v>817832000</v>
      </c>
    </row>
    <row r="17" spans="1:15" s="28" customFormat="1" ht="21" customHeight="1">
      <c r="A17" s="26"/>
      <c r="B17" s="27" t="s">
        <v>44</v>
      </c>
      <c r="C17" s="26"/>
      <c r="E17" s="29" t="s">
        <v>89</v>
      </c>
      <c r="F17" s="30">
        <v>10728000</v>
      </c>
      <c r="G17" s="30">
        <v>1939000</v>
      </c>
      <c r="H17" s="30">
        <v>3907000</v>
      </c>
      <c r="I17" s="30">
        <v>0</v>
      </c>
      <c r="J17" s="30">
        <v>896000</v>
      </c>
      <c r="K17" s="30">
        <v>314000</v>
      </c>
      <c r="L17" s="30">
        <v>0</v>
      </c>
      <c r="M17" s="30">
        <v>0</v>
      </c>
      <c r="N17" s="30">
        <v>0</v>
      </c>
      <c r="O17" s="31">
        <f t="shared" si="3"/>
        <v>17784000</v>
      </c>
    </row>
    <row r="18" spans="1:15" s="28" customFormat="1" ht="21" customHeight="1">
      <c r="A18" s="26"/>
      <c r="B18" s="27" t="s">
        <v>45</v>
      </c>
      <c r="C18" s="26"/>
      <c r="E18" s="29" t="s">
        <v>90</v>
      </c>
      <c r="F18" s="30">
        <v>4653000</v>
      </c>
      <c r="G18" s="30">
        <v>688000</v>
      </c>
      <c r="H18" s="30">
        <v>1949000</v>
      </c>
      <c r="I18" s="30">
        <v>0</v>
      </c>
      <c r="J18" s="30">
        <v>657000</v>
      </c>
      <c r="K18" s="30">
        <v>0</v>
      </c>
      <c r="L18" s="30">
        <v>0</v>
      </c>
      <c r="M18" s="30">
        <v>0</v>
      </c>
      <c r="N18" s="30">
        <v>0</v>
      </c>
      <c r="O18" s="31">
        <f t="shared" si="3"/>
        <v>7947000</v>
      </c>
    </row>
    <row r="19" spans="1:15" s="28" customFormat="1" ht="21" customHeight="1">
      <c r="A19" s="26"/>
      <c r="B19" s="27" t="s">
        <v>46</v>
      </c>
      <c r="C19" s="26"/>
      <c r="E19" s="29" t="s">
        <v>91</v>
      </c>
      <c r="F19" s="30">
        <v>4554000</v>
      </c>
      <c r="G19" s="30">
        <v>666000</v>
      </c>
      <c r="H19" s="30">
        <v>2066000</v>
      </c>
      <c r="I19" s="30">
        <v>0</v>
      </c>
      <c r="J19" s="30">
        <v>589000</v>
      </c>
      <c r="K19" s="30">
        <v>524000</v>
      </c>
      <c r="L19" s="30">
        <v>0</v>
      </c>
      <c r="M19" s="30">
        <v>0</v>
      </c>
      <c r="N19" s="30">
        <v>0</v>
      </c>
      <c r="O19" s="31">
        <f t="shared" si="3"/>
        <v>8399000</v>
      </c>
    </row>
    <row r="20" spans="1:15" s="28" customFormat="1" ht="21" customHeight="1">
      <c r="A20" s="26"/>
      <c r="B20" s="27" t="s">
        <v>47</v>
      </c>
      <c r="C20" s="26"/>
      <c r="E20" s="29" t="s">
        <v>92</v>
      </c>
      <c r="F20" s="30">
        <v>8563000</v>
      </c>
      <c r="G20" s="30">
        <v>1340000</v>
      </c>
      <c r="H20" s="30">
        <v>8054000</v>
      </c>
      <c r="I20" s="30">
        <v>0</v>
      </c>
      <c r="J20" s="30">
        <v>3071000</v>
      </c>
      <c r="K20" s="30">
        <v>1257000</v>
      </c>
      <c r="L20" s="30">
        <v>0</v>
      </c>
      <c r="M20" s="30">
        <v>0</v>
      </c>
      <c r="N20" s="30">
        <v>0</v>
      </c>
      <c r="O20" s="31">
        <f t="shared" si="3"/>
        <v>22285000</v>
      </c>
    </row>
    <row r="21" spans="1:15" s="28" customFormat="1" ht="21" customHeight="1">
      <c r="A21" s="26"/>
      <c r="B21" s="27" t="s">
        <v>48</v>
      </c>
      <c r="C21" s="26"/>
      <c r="E21" s="29" t="s">
        <v>93</v>
      </c>
      <c r="F21" s="30">
        <v>8900000</v>
      </c>
      <c r="G21" s="30">
        <v>1496000</v>
      </c>
      <c r="H21" s="30">
        <v>4590000</v>
      </c>
      <c r="I21" s="30">
        <v>0</v>
      </c>
      <c r="J21" s="30">
        <v>2629000</v>
      </c>
      <c r="K21" s="30">
        <v>943000</v>
      </c>
      <c r="L21" s="30">
        <v>0</v>
      </c>
      <c r="M21" s="30">
        <v>0</v>
      </c>
      <c r="N21" s="30">
        <v>0</v>
      </c>
      <c r="O21" s="31">
        <f t="shared" si="3"/>
        <v>18558000</v>
      </c>
    </row>
    <row r="22" spans="1:15" s="28" customFormat="1" ht="21" customHeight="1">
      <c r="A22" s="26"/>
      <c r="B22" s="27" t="s">
        <v>49</v>
      </c>
      <c r="C22" s="26"/>
      <c r="E22" s="29" t="s">
        <v>94</v>
      </c>
      <c r="F22" s="30">
        <v>801248000</v>
      </c>
      <c r="G22" s="30">
        <v>159061000</v>
      </c>
      <c r="H22" s="30">
        <v>449289000</v>
      </c>
      <c r="I22" s="30">
        <v>0</v>
      </c>
      <c r="J22" s="30">
        <v>740745000</v>
      </c>
      <c r="K22" s="30">
        <v>294150000</v>
      </c>
      <c r="L22" s="30">
        <v>1508765000</v>
      </c>
      <c r="M22" s="30">
        <v>0</v>
      </c>
      <c r="N22" s="30">
        <v>0</v>
      </c>
      <c r="O22" s="31">
        <f t="shared" si="3"/>
        <v>3953258000</v>
      </c>
    </row>
    <row r="23" spans="1:15" s="28" customFormat="1" ht="21" customHeight="1">
      <c r="A23" s="26"/>
      <c r="B23" s="27" t="s">
        <v>50</v>
      </c>
      <c r="C23" s="26"/>
      <c r="E23" s="29" t="s">
        <v>95</v>
      </c>
      <c r="F23" s="30">
        <v>5287000</v>
      </c>
      <c r="G23" s="30">
        <v>893000</v>
      </c>
      <c r="H23" s="30">
        <v>3138000</v>
      </c>
      <c r="I23" s="30">
        <v>0</v>
      </c>
      <c r="J23" s="30">
        <v>10746000</v>
      </c>
      <c r="K23" s="30">
        <v>911000</v>
      </c>
      <c r="L23" s="30">
        <v>0</v>
      </c>
      <c r="M23" s="30">
        <v>0</v>
      </c>
      <c r="N23" s="30">
        <v>0</v>
      </c>
      <c r="O23" s="31">
        <f t="shared" si="3"/>
        <v>20975000</v>
      </c>
    </row>
    <row r="24" spans="1:15" s="28" customFormat="1" ht="21" customHeight="1">
      <c r="A24" s="26"/>
      <c r="B24" s="27" t="s">
        <v>51</v>
      </c>
      <c r="C24" s="26"/>
      <c r="E24" s="29" t="s">
        <v>96</v>
      </c>
      <c r="F24" s="30">
        <v>10388000</v>
      </c>
      <c r="G24" s="30">
        <v>2937000</v>
      </c>
      <c r="H24" s="30">
        <v>12225000</v>
      </c>
      <c r="I24" s="30">
        <v>0</v>
      </c>
      <c r="J24" s="30">
        <v>837000</v>
      </c>
      <c r="K24" s="30">
        <v>2096000</v>
      </c>
      <c r="L24" s="30">
        <v>0</v>
      </c>
      <c r="M24" s="30">
        <v>0</v>
      </c>
      <c r="N24" s="30">
        <v>0</v>
      </c>
      <c r="O24" s="31">
        <f t="shared" si="3"/>
        <v>28483000</v>
      </c>
    </row>
    <row r="25" spans="1:15" s="28" customFormat="1" ht="21" customHeight="1">
      <c r="A25" s="26"/>
      <c r="B25" s="27" t="s">
        <v>52</v>
      </c>
      <c r="C25" s="26"/>
      <c r="E25" s="29" t="s">
        <v>97</v>
      </c>
      <c r="F25" s="30">
        <v>251953000</v>
      </c>
      <c r="G25" s="30">
        <v>42389000</v>
      </c>
      <c r="H25" s="30">
        <v>54694000</v>
      </c>
      <c r="I25" s="30">
        <v>0</v>
      </c>
      <c r="J25" s="30">
        <v>10525000</v>
      </c>
      <c r="K25" s="30">
        <v>6811000</v>
      </c>
      <c r="L25" s="30">
        <v>0</v>
      </c>
      <c r="M25" s="30">
        <v>0</v>
      </c>
      <c r="N25" s="30">
        <v>0</v>
      </c>
      <c r="O25" s="31">
        <f t="shared" si="3"/>
        <v>366372000</v>
      </c>
    </row>
    <row r="26" spans="1:15" s="28" customFormat="1" ht="21" customHeight="1">
      <c r="A26" s="26"/>
      <c r="B26" s="27" t="s">
        <v>53</v>
      </c>
      <c r="C26" s="26"/>
      <c r="E26" s="29" t="s">
        <v>98</v>
      </c>
      <c r="F26" s="30">
        <v>341914000</v>
      </c>
      <c r="G26" s="30">
        <v>48661000</v>
      </c>
      <c r="H26" s="30">
        <v>37470000</v>
      </c>
      <c r="I26" s="30">
        <v>0</v>
      </c>
      <c r="J26" s="30">
        <v>19314000</v>
      </c>
      <c r="K26" s="30">
        <v>9744000</v>
      </c>
      <c r="L26" s="30">
        <v>0</v>
      </c>
      <c r="M26" s="30">
        <v>0</v>
      </c>
      <c r="N26" s="30">
        <v>0</v>
      </c>
      <c r="O26" s="31">
        <f t="shared" si="3"/>
        <v>457103000</v>
      </c>
    </row>
    <row r="27" spans="1:15" s="28" customFormat="1" ht="21" customHeight="1">
      <c r="A27" s="26"/>
      <c r="B27" s="27" t="s">
        <v>54</v>
      </c>
      <c r="C27" s="26"/>
      <c r="E27" s="29" t="s">
        <v>99</v>
      </c>
      <c r="F27" s="30">
        <v>2337871000</v>
      </c>
      <c r="G27" s="30">
        <v>494436000</v>
      </c>
      <c r="H27" s="30">
        <v>258363000</v>
      </c>
      <c r="I27" s="30">
        <v>0</v>
      </c>
      <c r="J27" s="30">
        <v>119967000</v>
      </c>
      <c r="K27" s="30">
        <v>473803000</v>
      </c>
      <c r="L27" s="30">
        <v>67642000</v>
      </c>
      <c r="M27" s="30">
        <v>182828000</v>
      </c>
      <c r="N27" s="30">
        <v>0</v>
      </c>
      <c r="O27" s="31">
        <f t="shared" si="3"/>
        <v>3934910000</v>
      </c>
    </row>
    <row r="28" spans="1:15" s="28" customFormat="1" ht="21" customHeight="1">
      <c r="A28" s="26"/>
      <c r="B28" s="27" t="s">
        <v>55</v>
      </c>
      <c r="C28" s="26"/>
      <c r="E28" s="29" t="s">
        <v>100</v>
      </c>
      <c r="F28" s="30">
        <v>200687000</v>
      </c>
      <c r="G28" s="30">
        <v>35533000</v>
      </c>
      <c r="H28" s="30">
        <v>102014000</v>
      </c>
      <c r="I28" s="30">
        <v>0</v>
      </c>
      <c r="J28" s="30">
        <v>73834000</v>
      </c>
      <c r="K28" s="30">
        <v>178052000</v>
      </c>
      <c r="L28" s="30">
        <v>0</v>
      </c>
      <c r="M28" s="30">
        <v>0</v>
      </c>
      <c r="N28" s="30">
        <v>0</v>
      </c>
      <c r="O28" s="31">
        <f t="shared" si="3"/>
        <v>590120000</v>
      </c>
    </row>
    <row r="29" spans="1:15" s="28" customFormat="1" ht="21" customHeight="1">
      <c r="A29" s="26"/>
      <c r="B29" s="27" t="s">
        <v>56</v>
      </c>
      <c r="C29" s="26"/>
      <c r="E29" s="29" t="s">
        <v>101</v>
      </c>
      <c r="F29" s="30">
        <v>67114000</v>
      </c>
      <c r="G29" s="30">
        <v>11854000</v>
      </c>
      <c r="H29" s="30">
        <v>10053000</v>
      </c>
      <c r="I29" s="30">
        <v>0</v>
      </c>
      <c r="J29" s="30">
        <v>1759000</v>
      </c>
      <c r="K29" s="30">
        <v>76529000</v>
      </c>
      <c r="L29" s="30">
        <v>0</v>
      </c>
      <c r="M29" s="30">
        <v>0</v>
      </c>
      <c r="N29" s="30">
        <v>0</v>
      </c>
      <c r="O29" s="31">
        <f t="shared" si="3"/>
        <v>167309000</v>
      </c>
    </row>
    <row r="30" spans="1:15" s="28" customFormat="1" ht="21" customHeight="1">
      <c r="A30" s="26"/>
      <c r="B30" s="27" t="s">
        <v>57</v>
      </c>
      <c r="C30" s="26"/>
      <c r="E30" s="29" t="s">
        <v>102</v>
      </c>
      <c r="F30" s="30">
        <v>20194000</v>
      </c>
      <c r="G30" s="30">
        <v>2300000</v>
      </c>
      <c r="H30" s="30">
        <v>5298000</v>
      </c>
      <c r="I30" s="30">
        <v>0</v>
      </c>
      <c r="J30" s="30">
        <v>1208000</v>
      </c>
      <c r="K30" s="30">
        <v>733000</v>
      </c>
      <c r="L30" s="30">
        <v>0</v>
      </c>
      <c r="M30" s="30">
        <v>0</v>
      </c>
      <c r="N30" s="30">
        <v>0</v>
      </c>
      <c r="O30" s="31">
        <f t="shared" si="3"/>
        <v>29733000</v>
      </c>
    </row>
    <row r="31" spans="1:15" s="28" customFormat="1" ht="21" customHeight="1">
      <c r="A31" s="26"/>
      <c r="B31" s="27" t="s">
        <v>58</v>
      </c>
      <c r="C31" s="26"/>
      <c r="E31" s="29" t="s">
        <v>103</v>
      </c>
      <c r="F31" s="30">
        <v>389517000</v>
      </c>
      <c r="G31" s="30">
        <v>76685000</v>
      </c>
      <c r="H31" s="30">
        <v>45028000</v>
      </c>
      <c r="I31" s="30">
        <v>0</v>
      </c>
      <c r="J31" s="30">
        <v>9159000</v>
      </c>
      <c r="K31" s="30">
        <v>19070000</v>
      </c>
      <c r="L31" s="30">
        <v>0</v>
      </c>
      <c r="M31" s="30">
        <v>0</v>
      </c>
      <c r="N31" s="30">
        <v>0</v>
      </c>
      <c r="O31" s="31">
        <f t="shared" si="3"/>
        <v>539459000</v>
      </c>
    </row>
    <row r="32" spans="1:15" s="28" customFormat="1" ht="21" customHeight="1">
      <c r="A32" s="26"/>
      <c r="B32" s="27" t="s">
        <v>59</v>
      </c>
      <c r="C32" s="26"/>
      <c r="E32" s="29" t="s">
        <v>104</v>
      </c>
      <c r="F32" s="30">
        <v>56533000</v>
      </c>
      <c r="G32" s="30">
        <v>7849000</v>
      </c>
      <c r="H32" s="30">
        <v>25791000</v>
      </c>
      <c r="I32" s="30">
        <v>0</v>
      </c>
      <c r="J32" s="30">
        <v>19174000</v>
      </c>
      <c r="K32" s="30">
        <v>6332000</v>
      </c>
      <c r="L32" s="30">
        <v>0</v>
      </c>
      <c r="M32" s="30">
        <v>0</v>
      </c>
      <c r="N32" s="30">
        <v>0</v>
      </c>
      <c r="O32" s="31">
        <f t="shared" si="3"/>
        <v>115679000</v>
      </c>
    </row>
    <row r="33" spans="1:15" s="28" customFormat="1" ht="21" customHeight="1">
      <c r="A33" s="26"/>
      <c r="B33" s="27" t="s">
        <v>60</v>
      </c>
      <c r="C33" s="26"/>
      <c r="E33" s="29" t="s">
        <v>105</v>
      </c>
      <c r="F33" s="30">
        <v>4631000</v>
      </c>
      <c r="G33" s="30">
        <v>658000</v>
      </c>
      <c r="H33" s="30">
        <v>1790000</v>
      </c>
      <c r="I33" s="30">
        <v>0</v>
      </c>
      <c r="J33" s="30">
        <v>222000</v>
      </c>
      <c r="K33" s="30">
        <v>2239000</v>
      </c>
      <c r="L33" s="30">
        <v>5349000</v>
      </c>
      <c r="M33" s="30">
        <v>0</v>
      </c>
      <c r="N33" s="30">
        <v>0</v>
      </c>
      <c r="O33" s="31">
        <f t="shared" si="3"/>
        <v>14889000</v>
      </c>
    </row>
    <row r="34" spans="1:15" s="28" customFormat="1" ht="21" customHeight="1">
      <c r="A34" s="26"/>
      <c r="B34" s="27" t="s">
        <v>61</v>
      </c>
      <c r="C34" s="26"/>
      <c r="E34" s="29" t="s">
        <v>106</v>
      </c>
      <c r="F34" s="30">
        <v>93986000</v>
      </c>
      <c r="G34" s="30">
        <v>14797000</v>
      </c>
      <c r="H34" s="30">
        <v>21623000</v>
      </c>
      <c r="I34" s="30">
        <v>0</v>
      </c>
      <c r="J34" s="30">
        <v>67270000</v>
      </c>
      <c r="K34" s="30">
        <v>40080000</v>
      </c>
      <c r="L34" s="30">
        <v>0</v>
      </c>
      <c r="M34" s="30">
        <v>0</v>
      </c>
      <c r="N34" s="30">
        <v>0</v>
      </c>
      <c r="O34" s="31">
        <f t="shared" si="3"/>
        <v>237756000</v>
      </c>
    </row>
    <row r="35" spans="1:15" s="28" customFormat="1" ht="21" customHeight="1">
      <c r="A35" s="26"/>
      <c r="B35" s="27" t="s">
        <v>62</v>
      </c>
      <c r="C35" s="26"/>
      <c r="E35" s="29" t="s">
        <v>107</v>
      </c>
      <c r="F35" s="30">
        <v>84951000</v>
      </c>
      <c r="G35" s="30">
        <v>11209000</v>
      </c>
      <c r="H35" s="30">
        <v>13993000</v>
      </c>
      <c r="I35" s="30">
        <v>0</v>
      </c>
      <c r="J35" s="30">
        <v>2956000</v>
      </c>
      <c r="K35" s="30">
        <v>1893000</v>
      </c>
      <c r="L35" s="30">
        <v>0</v>
      </c>
      <c r="M35" s="30">
        <v>0</v>
      </c>
      <c r="N35" s="30">
        <v>0</v>
      </c>
      <c r="O35" s="31">
        <f t="shared" si="3"/>
        <v>115002000</v>
      </c>
    </row>
    <row r="36" spans="1:15" s="28" customFormat="1" ht="21" customHeight="1">
      <c r="A36" s="26"/>
      <c r="B36" s="27" t="s">
        <v>63</v>
      </c>
      <c r="C36" s="26"/>
      <c r="E36" s="29" t="s">
        <v>108</v>
      </c>
      <c r="F36" s="30">
        <v>241892000</v>
      </c>
      <c r="G36" s="30">
        <v>31126000</v>
      </c>
      <c r="H36" s="30">
        <v>34858000</v>
      </c>
      <c r="I36" s="30">
        <v>0</v>
      </c>
      <c r="J36" s="30">
        <v>1372180000</v>
      </c>
      <c r="K36" s="30">
        <v>14105000</v>
      </c>
      <c r="L36" s="30">
        <v>0</v>
      </c>
      <c r="M36" s="30">
        <v>349579000</v>
      </c>
      <c r="N36" s="30">
        <v>0</v>
      </c>
      <c r="O36" s="31">
        <f t="shared" si="3"/>
        <v>2043740000</v>
      </c>
    </row>
    <row r="37" spans="1:15" s="28" customFormat="1" ht="21" customHeight="1">
      <c r="A37" s="26"/>
      <c r="B37" s="27" t="s">
        <v>64</v>
      </c>
      <c r="C37" s="26"/>
      <c r="E37" s="29" t="s">
        <v>109</v>
      </c>
      <c r="F37" s="30">
        <v>68125000</v>
      </c>
      <c r="G37" s="30">
        <v>9172000</v>
      </c>
      <c r="H37" s="30">
        <v>30342000</v>
      </c>
      <c r="I37" s="30">
        <v>0</v>
      </c>
      <c r="J37" s="30">
        <v>403536000</v>
      </c>
      <c r="K37" s="30">
        <v>3408000</v>
      </c>
      <c r="L37" s="30">
        <v>36837000</v>
      </c>
      <c r="M37" s="30">
        <v>0</v>
      </c>
      <c r="N37" s="30">
        <v>0</v>
      </c>
      <c r="O37" s="31">
        <f t="shared" si="3"/>
        <v>551420000</v>
      </c>
    </row>
    <row r="38" spans="1:15" s="28" customFormat="1" ht="21" customHeight="1">
      <c r="A38" s="26"/>
      <c r="B38" s="27" t="s">
        <v>65</v>
      </c>
      <c r="C38" s="26"/>
      <c r="E38" s="29" t="s">
        <v>110</v>
      </c>
      <c r="F38" s="30">
        <v>32230000</v>
      </c>
      <c r="G38" s="30">
        <v>6126000</v>
      </c>
      <c r="H38" s="30">
        <v>12635000</v>
      </c>
      <c r="I38" s="30">
        <v>0</v>
      </c>
      <c r="J38" s="30">
        <v>518000</v>
      </c>
      <c r="K38" s="30">
        <v>17448000</v>
      </c>
      <c r="L38" s="30">
        <v>29595000</v>
      </c>
      <c r="M38" s="30">
        <v>0</v>
      </c>
      <c r="N38" s="30">
        <v>0</v>
      </c>
      <c r="O38" s="31">
        <f t="shared" si="3"/>
        <v>98552000</v>
      </c>
    </row>
    <row r="39" spans="1:15" s="28" customFormat="1" ht="21" customHeight="1">
      <c r="A39" s="26"/>
      <c r="B39" s="27" t="s">
        <v>66</v>
      </c>
      <c r="C39" s="26"/>
      <c r="E39" s="29" t="s">
        <v>111</v>
      </c>
      <c r="F39" s="30">
        <v>31979000</v>
      </c>
      <c r="G39" s="30">
        <v>4725000</v>
      </c>
      <c r="H39" s="30">
        <v>4312000</v>
      </c>
      <c r="I39" s="30">
        <v>0</v>
      </c>
      <c r="J39" s="30">
        <v>3538000</v>
      </c>
      <c r="K39" s="30">
        <v>1051000</v>
      </c>
      <c r="L39" s="30">
        <v>0</v>
      </c>
      <c r="M39" s="30">
        <v>0</v>
      </c>
      <c r="N39" s="30">
        <v>0</v>
      </c>
      <c r="O39" s="31">
        <f t="shared" si="3"/>
        <v>45605000</v>
      </c>
    </row>
    <row r="40" spans="1:15" s="28" customFormat="1" ht="21" customHeight="1">
      <c r="A40" s="26"/>
      <c r="B40" s="27" t="s">
        <v>67</v>
      </c>
      <c r="C40" s="26"/>
      <c r="E40" s="29" t="s">
        <v>112</v>
      </c>
      <c r="F40" s="30">
        <v>273915000</v>
      </c>
      <c r="G40" s="30">
        <v>52534000</v>
      </c>
      <c r="H40" s="30">
        <v>20088000</v>
      </c>
      <c r="I40" s="30">
        <v>0</v>
      </c>
      <c r="J40" s="30">
        <v>29536000</v>
      </c>
      <c r="K40" s="30">
        <v>331814000</v>
      </c>
      <c r="L40" s="30">
        <v>0</v>
      </c>
      <c r="M40" s="30">
        <v>0</v>
      </c>
      <c r="N40" s="30">
        <v>0</v>
      </c>
      <c r="O40" s="31">
        <f t="shared" si="3"/>
        <v>707887000</v>
      </c>
    </row>
    <row r="41" spans="1:15" s="28" customFormat="1" ht="21" customHeight="1">
      <c r="A41" s="26"/>
      <c r="B41" s="27" t="s">
        <v>68</v>
      </c>
      <c r="C41" s="26"/>
      <c r="E41" s="29" t="s">
        <v>113</v>
      </c>
      <c r="F41" s="30">
        <v>80770000</v>
      </c>
      <c r="G41" s="30">
        <v>9633000</v>
      </c>
      <c r="H41" s="30">
        <v>393984000</v>
      </c>
      <c r="I41" s="30">
        <v>0</v>
      </c>
      <c r="J41" s="30">
        <v>34000</v>
      </c>
      <c r="K41" s="30">
        <v>593566000</v>
      </c>
      <c r="L41" s="30">
        <v>0</v>
      </c>
      <c r="M41" s="30">
        <v>0</v>
      </c>
      <c r="N41" s="30">
        <v>0</v>
      </c>
      <c r="O41" s="31">
        <f t="shared" si="3"/>
        <v>1077987000</v>
      </c>
    </row>
    <row r="42" spans="1:15" s="28" customFormat="1" ht="21" customHeight="1">
      <c r="A42" s="26"/>
      <c r="B42" s="27" t="s">
        <v>69</v>
      </c>
      <c r="C42" s="26"/>
      <c r="E42" s="29" t="s">
        <v>114</v>
      </c>
      <c r="F42" s="30">
        <v>45191000</v>
      </c>
      <c r="G42" s="30">
        <v>6144000</v>
      </c>
      <c r="H42" s="30">
        <v>7067000</v>
      </c>
      <c r="I42" s="30">
        <v>0</v>
      </c>
      <c r="J42" s="30">
        <v>6128000</v>
      </c>
      <c r="K42" s="30">
        <v>2670000</v>
      </c>
      <c r="L42" s="30">
        <v>0</v>
      </c>
      <c r="M42" s="30">
        <v>0</v>
      </c>
      <c r="N42" s="30">
        <v>0</v>
      </c>
      <c r="O42" s="31">
        <f t="shared" si="3"/>
        <v>67200000</v>
      </c>
    </row>
    <row r="43" spans="1:15" s="28" customFormat="1" ht="21" customHeight="1">
      <c r="A43" s="26"/>
      <c r="B43" s="27" t="s">
        <v>70</v>
      </c>
      <c r="C43" s="26"/>
      <c r="E43" s="29" t="s">
        <v>115</v>
      </c>
      <c r="F43" s="30">
        <v>19265000</v>
      </c>
      <c r="G43" s="30">
        <v>4314000</v>
      </c>
      <c r="H43" s="30">
        <v>5515000</v>
      </c>
      <c r="I43" s="30">
        <v>0</v>
      </c>
      <c r="J43" s="30">
        <v>174000</v>
      </c>
      <c r="K43" s="30">
        <v>5239000</v>
      </c>
      <c r="L43" s="30">
        <v>0</v>
      </c>
      <c r="M43" s="30">
        <v>0</v>
      </c>
      <c r="N43" s="30">
        <v>0</v>
      </c>
      <c r="O43" s="31">
        <f t="shared" si="3"/>
        <v>34507000</v>
      </c>
    </row>
    <row r="44" spans="1:15" s="28" customFormat="1" ht="21" customHeight="1">
      <c r="A44" s="26"/>
      <c r="B44" s="27" t="s">
        <v>71</v>
      </c>
      <c r="C44" s="26"/>
      <c r="E44" s="29" t="s">
        <v>116</v>
      </c>
      <c r="F44" s="30">
        <v>34564000</v>
      </c>
      <c r="G44" s="30">
        <v>5598000</v>
      </c>
      <c r="H44" s="30">
        <v>11330000</v>
      </c>
      <c r="I44" s="30">
        <v>0</v>
      </c>
      <c r="J44" s="30">
        <v>345130000</v>
      </c>
      <c r="K44" s="30">
        <v>1360000</v>
      </c>
      <c r="L44" s="30">
        <v>0</v>
      </c>
      <c r="M44" s="30">
        <v>0</v>
      </c>
      <c r="N44" s="30">
        <v>0</v>
      </c>
      <c r="O44" s="31">
        <f t="shared" si="3"/>
        <v>397982000</v>
      </c>
    </row>
    <row r="45" spans="1:15" s="28" customFormat="1" ht="21" customHeight="1">
      <c r="A45" s="26"/>
      <c r="B45" s="27" t="s">
        <v>72</v>
      </c>
      <c r="C45" s="26"/>
      <c r="E45" s="29" t="s">
        <v>117</v>
      </c>
      <c r="F45" s="30">
        <v>2955359000</v>
      </c>
      <c r="G45" s="30">
        <v>610424000</v>
      </c>
      <c r="H45" s="30">
        <v>2904894000</v>
      </c>
      <c r="I45" s="30">
        <v>0</v>
      </c>
      <c r="J45" s="30">
        <v>12717586000</v>
      </c>
      <c r="K45" s="30">
        <v>8065330000</v>
      </c>
      <c r="L45" s="30">
        <v>0</v>
      </c>
      <c r="M45" s="30">
        <v>0</v>
      </c>
      <c r="N45" s="30">
        <v>0</v>
      </c>
      <c r="O45" s="31">
        <f t="shared" si="3"/>
        <v>27253593000</v>
      </c>
    </row>
    <row r="46" spans="1:15" s="28" customFormat="1" ht="21" customHeight="1">
      <c r="A46" s="26"/>
      <c r="B46" s="27" t="s">
        <v>73</v>
      </c>
      <c r="C46" s="26"/>
      <c r="E46" s="29" t="s">
        <v>118</v>
      </c>
      <c r="F46" s="30">
        <v>32651000</v>
      </c>
      <c r="G46" s="30">
        <v>5968000</v>
      </c>
      <c r="H46" s="30">
        <v>3627000</v>
      </c>
      <c r="I46" s="30">
        <v>0</v>
      </c>
      <c r="J46" s="30">
        <v>970000</v>
      </c>
      <c r="K46" s="30">
        <v>7858000</v>
      </c>
      <c r="L46" s="30">
        <v>0</v>
      </c>
      <c r="M46" s="30">
        <v>0</v>
      </c>
      <c r="N46" s="30">
        <v>0</v>
      </c>
      <c r="O46" s="31">
        <f t="shared" si="3"/>
        <v>51074000</v>
      </c>
    </row>
    <row r="47" spans="1:15" s="28" customFormat="1" ht="21" customHeight="1">
      <c r="A47" s="26"/>
      <c r="B47" s="27" t="s">
        <v>74</v>
      </c>
      <c r="C47" s="26"/>
      <c r="E47" s="29" t="s">
        <v>119</v>
      </c>
      <c r="F47" s="30">
        <v>5097000</v>
      </c>
      <c r="G47" s="30">
        <v>835000</v>
      </c>
      <c r="H47" s="30">
        <v>4072000</v>
      </c>
      <c r="I47" s="30">
        <v>0</v>
      </c>
      <c r="J47" s="30">
        <v>0</v>
      </c>
      <c r="K47" s="30">
        <v>2716000</v>
      </c>
      <c r="L47" s="30">
        <v>89870000</v>
      </c>
      <c r="M47" s="30">
        <v>0</v>
      </c>
      <c r="N47" s="30">
        <v>0</v>
      </c>
      <c r="O47" s="31">
        <f t="shared" si="3"/>
        <v>102590000</v>
      </c>
    </row>
    <row r="48" spans="1:15" s="28" customFormat="1" ht="21" customHeight="1">
      <c r="A48" s="26"/>
      <c r="B48" s="27" t="s">
        <v>75</v>
      </c>
      <c r="C48" s="26"/>
      <c r="E48" s="29" t="s">
        <v>120</v>
      </c>
      <c r="F48" s="30">
        <v>5886000</v>
      </c>
      <c r="G48" s="30">
        <v>1063000</v>
      </c>
      <c r="H48" s="30">
        <v>3699000</v>
      </c>
      <c r="I48" s="30">
        <v>0</v>
      </c>
      <c r="J48" s="30">
        <v>0</v>
      </c>
      <c r="K48" s="30">
        <v>7050000</v>
      </c>
      <c r="L48" s="30">
        <v>115443000</v>
      </c>
      <c r="M48" s="30">
        <v>0</v>
      </c>
      <c r="N48" s="30">
        <v>0</v>
      </c>
      <c r="O48" s="31">
        <f t="shared" si="3"/>
        <v>133141000</v>
      </c>
    </row>
    <row r="49" spans="1:15" s="28" customFormat="1" ht="21" customHeight="1">
      <c r="A49" s="26"/>
      <c r="B49" s="27" t="s">
        <v>76</v>
      </c>
      <c r="C49" s="26"/>
      <c r="E49" s="29" t="s">
        <v>121</v>
      </c>
      <c r="F49" s="30">
        <v>4426000</v>
      </c>
      <c r="G49" s="30">
        <v>771000</v>
      </c>
      <c r="H49" s="30">
        <v>2751000</v>
      </c>
      <c r="I49" s="30">
        <v>0</v>
      </c>
      <c r="J49" s="30">
        <v>25000</v>
      </c>
      <c r="K49" s="30">
        <v>2588000</v>
      </c>
      <c r="L49" s="30">
        <v>87040000</v>
      </c>
      <c r="M49" s="30">
        <v>0</v>
      </c>
      <c r="N49" s="30">
        <v>0</v>
      </c>
      <c r="O49" s="31">
        <f t="shared" si="3"/>
        <v>97601000</v>
      </c>
    </row>
    <row r="50" spans="1:15" s="28" customFormat="1" ht="21" customHeight="1">
      <c r="A50" s="26"/>
      <c r="B50" s="27" t="s">
        <v>77</v>
      </c>
      <c r="C50" s="26"/>
      <c r="E50" s="29" t="s">
        <v>122</v>
      </c>
      <c r="F50" s="30">
        <v>2612953000</v>
      </c>
      <c r="G50" s="30">
        <v>479285000</v>
      </c>
      <c r="H50" s="30">
        <v>201219000</v>
      </c>
      <c r="I50" s="30">
        <v>0</v>
      </c>
      <c r="J50" s="30">
        <v>62412000</v>
      </c>
      <c r="K50" s="30">
        <v>6771503000</v>
      </c>
      <c r="L50" s="30">
        <v>225947000</v>
      </c>
      <c r="M50" s="30">
        <v>0</v>
      </c>
      <c r="N50" s="30">
        <v>0</v>
      </c>
      <c r="O50" s="31">
        <f t="shared" si="3"/>
        <v>10353319000</v>
      </c>
    </row>
    <row r="51" spans="1:15" s="28" customFormat="1" ht="21" customHeight="1">
      <c r="A51" s="26"/>
      <c r="B51" s="27" t="s">
        <v>78</v>
      </c>
      <c r="C51" s="26"/>
      <c r="E51" s="29" t="s">
        <v>123</v>
      </c>
      <c r="F51" s="30">
        <v>2179000</v>
      </c>
      <c r="G51" s="30">
        <v>463000</v>
      </c>
      <c r="H51" s="30">
        <v>1175000</v>
      </c>
      <c r="I51" s="30">
        <v>0</v>
      </c>
      <c r="J51" s="30">
        <v>0</v>
      </c>
      <c r="K51" s="30">
        <v>927000</v>
      </c>
      <c r="L51" s="30">
        <v>0</v>
      </c>
      <c r="M51" s="30">
        <v>0</v>
      </c>
      <c r="N51" s="30">
        <v>0</v>
      </c>
      <c r="O51" s="31">
        <f t="shared" si="3"/>
        <v>4744000</v>
      </c>
    </row>
    <row r="52" spans="1:15" s="28" customFormat="1" ht="21" customHeight="1">
      <c r="A52" s="26"/>
      <c r="B52" s="27" t="s">
        <v>79</v>
      </c>
      <c r="C52" s="26"/>
      <c r="E52" s="29" t="s">
        <v>124</v>
      </c>
      <c r="F52" s="30">
        <v>99454000</v>
      </c>
      <c r="G52" s="30">
        <v>16897000</v>
      </c>
      <c r="H52" s="30">
        <v>62367000</v>
      </c>
      <c r="I52" s="30">
        <v>0</v>
      </c>
      <c r="J52" s="30">
        <v>3198000</v>
      </c>
      <c r="K52" s="30">
        <v>10411000</v>
      </c>
      <c r="L52" s="30">
        <v>0</v>
      </c>
      <c r="M52" s="30">
        <v>0</v>
      </c>
      <c r="N52" s="30">
        <v>0</v>
      </c>
      <c r="O52" s="31">
        <f t="shared" si="3"/>
        <v>192327000</v>
      </c>
    </row>
    <row r="53" spans="1:15" s="28" customFormat="1" ht="21" customHeight="1">
      <c r="A53" s="26"/>
      <c r="B53" s="27" t="s">
        <v>80</v>
      </c>
      <c r="C53" s="26"/>
      <c r="E53" s="29" t="s">
        <v>125</v>
      </c>
      <c r="F53" s="30">
        <v>25675000</v>
      </c>
      <c r="G53" s="30">
        <v>3941000</v>
      </c>
      <c r="H53" s="30">
        <v>7480000</v>
      </c>
      <c r="I53" s="30">
        <v>0</v>
      </c>
      <c r="J53" s="30">
        <v>978000</v>
      </c>
      <c r="K53" s="30">
        <v>2231000</v>
      </c>
      <c r="L53" s="30">
        <v>0</v>
      </c>
      <c r="M53" s="30">
        <v>0</v>
      </c>
      <c r="N53" s="30">
        <v>0</v>
      </c>
      <c r="O53" s="31">
        <f t="shared" si="3"/>
        <v>40305000</v>
      </c>
    </row>
    <row r="54" spans="1:15" s="28" customFormat="1" ht="21" customHeight="1">
      <c r="A54" s="26"/>
      <c r="B54" s="27" t="s">
        <v>81</v>
      </c>
      <c r="C54" s="26"/>
      <c r="E54" s="29" t="s">
        <v>126</v>
      </c>
      <c r="F54" s="30">
        <v>8850000</v>
      </c>
      <c r="G54" s="30">
        <v>1281000</v>
      </c>
      <c r="H54" s="30">
        <v>4965000</v>
      </c>
      <c r="I54" s="30">
        <v>0</v>
      </c>
      <c r="J54" s="30">
        <v>432000</v>
      </c>
      <c r="K54" s="30">
        <v>3667000</v>
      </c>
      <c r="L54" s="30">
        <v>0</v>
      </c>
      <c r="M54" s="30">
        <v>0</v>
      </c>
      <c r="N54" s="30">
        <v>0</v>
      </c>
      <c r="O54" s="31">
        <f t="shared" si="3"/>
        <v>19195000</v>
      </c>
    </row>
    <row r="55" spans="1:15" s="28" customFormat="1" ht="21" customHeight="1">
      <c r="A55" s="26"/>
      <c r="B55" s="27" t="s">
        <v>82</v>
      </c>
      <c r="C55" s="26"/>
      <c r="E55" s="29" t="s">
        <v>127</v>
      </c>
      <c r="F55" s="30">
        <v>18194000</v>
      </c>
      <c r="G55" s="30">
        <v>3434000</v>
      </c>
      <c r="H55" s="30">
        <v>23729000</v>
      </c>
      <c r="I55" s="30">
        <v>0</v>
      </c>
      <c r="J55" s="30">
        <v>525000</v>
      </c>
      <c r="K55" s="30">
        <v>7953000</v>
      </c>
      <c r="L55" s="30">
        <v>35756000</v>
      </c>
      <c r="M55" s="30">
        <v>0</v>
      </c>
      <c r="N55" s="30">
        <v>0</v>
      </c>
      <c r="O55" s="31">
        <f t="shared" si="3"/>
        <v>89591000</v>
      </c>
    </row>
    <row r="56" spans="1:15" s="28" customFormat="1" ht="21" customHeight="1">
      <c r="A56" s="26"/>
      <c r="B56" s="27" t="s">
        <v>83</v>
      </c>
      <c r="C56" s="26"/>
      <c r="E56" s="29" t="s">
        <v>128</v>
      </c>
      <c r="F56" s="30">
        <v>1367000</v>
      </c>
      <c r="G56" s="30">
        <v>134000</v>
      </c>
      <c r="H56" s="30">
        <v>2088000</v>
      </c>
      <c r="I56" s="30">
        <v>0</v>
      </c>
      <c r="J56" s="30">
        <v>41000</v>
      </c>
      <c r="K56" s="30">
        <v>1048000</v>
      </c>
      <c r="L56" s="30">
        <v>0</v>
      </c>
      <c r="M56" s="30">
        <v>0</v>
      </c>
      <c r="N56" s="30">
        <v>0</v>
      </c>
      <c r="O56" s="31">
        <f t="shared" si="3"/>
        <v>4678000</v>
      </c>
    </row>
    <row r="57" spans="1:15" s="28" customFormat="1" ht="21" customHeight="1">
      <c r="A57" s="26"/>
      <c r="B57" s="27" t="s">
        <v>84</v>
      </c>
      <c r="C57" s="26"/>
      <c r="E57" s="29" t="s">
        <v>129</v>
      </c>
      <c r="F57" s="30">
        <v>3303000</v>
      </c>
      <c r="G57" s="30">
        <v>468000</v>
      </c>
      <c r="H57" s="30">
        <v>1375000</v>
      </c>
      <c r="I57" s="30">
        <v>0</v>
      </c>
      <c r="J57" s="30">
        <v>148000</v>
      </c>
      <c r="K57" s="30">
        <v>1048000</v>
      </c>
      <c r="L57" s="30">
        <v>0</v>
      </c>
      <c r="M57" s="30">
        <v>0</v>
      </c>
      <c r="N57" s="30">
        <v>0</v>
      </c>
      <c r="O57" s="31">
        <f t="shared" si="3"/>
        <v>6342000</v>
      </c>
    </row>
    <row r="58" spans="1:15" s="28" customFormat="1" ht="21" customHeight="1">
      <c r="A58" s="26"/>
      <c r="B58" s="27" t="s">
        <v>85</v>
      </c>
      <c r="C58" s="26"/>
      <c r="E58" s="29" t="s">
        <v>130</v>
      </c>
      <c r="F58" s="30">
        <v>61639000</v>
      </c>
      <c r="G58" s="30">
        <v>11039000</v>
      </c>
      <c r="H58" s="30">
        <v>15121000</v>
      </c>
      <c r="I58" s="30">
        <v>0</v>
      </c>
      <c r="J58" s="30">
        <v>194888000</v>
      </c>
      <c r="K58" s="30">
        <v>12401000</v>
      </c>
      <c r="L58" s="30">
        <v>0</v>
      </c>
      <c r="M58" s="30">
        <v>2200000</v>
      </c>
      <c r="N58" s="30">
        <v>0</v>
      </c>
      <c r="O58" s="31">
        <f t="shared" si="3"/>
        <v>297288000</v>
      </c>
    </row>
    <row r="59" spans="1:15" s="28" customFormat="1" ht="21" customHeight="1">
      <c r="A59" s="26"/>
      <c r="B59" s="27" t="s">
        <v>86</v>
      </c>
      <c r="C59" s="26"/>
      <c r="E59" s="29" t="s">
        <v>131</v>
      </c>
      <c r="F59" s="30">
        <v>12859000</v>
      </c>
      <c r="G59" s="30">
        <v>2455000</v>
      </c>
      <c r="H59" s="30">
        <v>11300000</v>
      </c>
      <c r="I59" s="30">
        <v>0</v>
      </c>
      <c r="J59" s="30">
        <v>169000</v>
      </c>
      <c r="K59" s="30">
        <v>1048000</v>
      </c>
      <c r="L59" s="30">
        <v>0</v>
      </c>
      <c r="M59" s="30">
        <v>0</v>
      </c>
      <c r="N59" s="30">
        <v>0</v>
      </c>
      <c r="O59" s="31">
        <f t="shared" si="3"/>
        <v>27831000</v>
      </c>
    </row>
    <row r="60" spans="1:15" s="28" customFormat="1" ht="21" customHeight="1" thickBot="1">
      <c r="A60" s="26"/>
      <c r="B60" s="27" t="s">
        <v>87</v>
      </c>
      <c r="C60" s="26"/>
      <c r="E60" s="29" t="s">
        <v>132</v>
      </c>
      <c r="F60" s="30">
        <v>15322000</v>
      </c>
      <c r="G60" s="30">
        <v>3250000</v>
      </c>
      <c r="H60" s="30">
        <v>9040000</v>
      </c>
      <c r="I60" s="30">
        <v>0</v>
      </c>
      <c r="J60" s="30">
        <v>0</v>
      </c>
      <c r="K60" s="30">
        <v>1048000</v>
      </c>
      <c r="L60" s="30">
        <v>0</v>
      </c>
      <c r="M60" s="30">
        <v>0</v>
      </c>
      <c r="N60" s="30">
        <v>0</v>
      </c>
      <c r="O60" s="31">
        <f t="shared" si="3"/>
        <v>28660000</v>
      </c>
    </row>
    <row r="61" spans="2:15" s="28" customFormat="1" ht="21" customHeight="1" hidden="1" thickBot="1">
      <c r="B61" s="27"/>
      <c r="E61" s="32" t="s">
        <v>133</v>
      </c>
      <c r="F61" s="33">
        <v>327382963000</v>
      </c>
      <c r="G61" s="33">
        <v>56051037000</v>
      </c>
      <c r="H61" s="33">
        <v>88418435000</v>
      </c>
      <c r="I61" s="33">
        <v>176400000000</v>
      </c>
      <c r="J61" s="33">
        <v>601950651000</v>
      </c>
      <c r="K61" s="33">
        <v>65634108000</v>
      </c>
      <c r="L61" s="33">
        <v>30259115000</v>
      </c>
      <c r="M61" s="33">
        <v>30460995000</v>
      </c>
      <c r="N61" s="33">
        <v>9655477000</v>
      </c>
      <c r="O61" s="34"/>
    </row>
    <row r="62" spans="1:15" s="28" customFormat="1" ht="12" customHeight="1" thickBot="1">
      <c r="A62" s="35" t="s">
        <v>27</v>
      </c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8"/>
    </row>
    <row r="63" spans="1:15" s="28" customFormat="1" ht="27" customHeight="1" thickBot="1">
      <c r="A63" s="35"/>
      <c r="B63" s="39" t="s">
        <v>33</v>
      </c>
      <c r="E63" s="40" t="s">
        <v>37</v>
      </c>
      <c r="F63" s="41">
        <v>11939830000</v>
      </c>
      <c r="G63" s="41">
        <v>2198771000</v>
      </c>
      <c r="H63" s="41">
        <v>5100321000</v>
      </c>
      <c r="I63" s="41">
        <v>0</v>
      </c>
      <c r="J63" s="41">
        <v>16228552000</v>
      </c>
      <c r="K63" s="41">
        <v>16986687000</v>
      </c>
      <c r="L63" s="41">
        <v>2202244000</v>
      </c>
      <c r="M63" s="41">
        <v>534607000</v>
      </c>
      <c r="N63" s="41">
        <v>0</v>
      </c>
      <c r="O63" s="42">
        <f>SUM(F63:N63)</f>
        <v>55191012000</v>
      </c>
    </row>
    <row r="64" spans="1:15" s="28" customFormat="1" ht="27" customHeight="1" thickBot="1">
      <c r="A64" s="35"/>
      <c r="B64" s="39" t="s">
        <v>34</v>
      </c>
      <c r="E64" s="40" t="s">
        <v>134</v>
      </c>
      <c r="F64" s="41">
        <v>28640798000</v>
      </c>
      <c r="G64" s="41">
        <v>4572552000</v>
      </c>
      <c r="H64" s="41">
        <v>2688205000</v>
      </c>
      <c r="I64" s="41">
        <v>0</v>
      </c>
      <c r="J64" s="41">
        <v>1160350000</v>
      </c>
      <c r="K64" s="41">
        <v>3889774000</v>
      </c>
      <c r="L64" s="41">
        <v>0</v>
      </c>
      <c r="M64" s="41">
        <v>0</v>
      </c>
      <c r="N64" s="41">
        <v>0</v>
      </c>
      <c r="O64" s="42">
        <f>SUM(F64:N64)</f>
        <v>40951679000</v>
      </c>
    </row>
    <row r="65" spans="1:15" s="28" customFormat="1" ht="27" customHeight="1" thickBot="1">
      <c r="A65" s="35" t="s">
        <v>27</v>
      </c>
      <c r="B65" s="39"/>
      <c r="E65" s="40" t="s">
        <v>30</v>
      </c>
      <c r="F65" s="41">
        <f>F64+F63</f>
        <v>40580628000</v>
      </c>
      <c r="G65" s="41">
        <f aca="true" t="shared" si="4" ref="G65:O65">G64+G63</f>
        <v>6771323000</v>
      </c>
      <c r="H65" s="41">
        <f t="shared" si="4"/>
        <v>7788526000</v>
      </c>
      <c r="I65" s="41">
        <f t="shared" si="4"/>
        <v>0</v>
      </c>
      <c r="J65" s="41">
        <f t="shared" si="4"/>
        <v>17388902000</v>
      </c>
      <c r="K65" s="41">
        <f t="shared" si="4"/>
        <v>20876461000</v>
      </c>
      <c r="L65" s="41">
        <f t="shared" si="4"/>
        <v>2202244000</v>
      </c>
      <c r="M65" s="41">
        <f t="shared" si="4"/>
        <v>534607000</v>
      </c>
      <c r="N65" s="41">
        <f t="shared" si="4"/>
        <v>0</v>
      </c>
      <c r="O65" s="41">
        <f t="shared" si="4"/>
        <v>96142691000</v>
      </c>
    </row>
    <row r="66" ht="12.75">
      <c r="O66" s="20"/>
    </row>
  </sheetData>
  <sheetProtection formatCells="0" formatColumns="0" formatRows="0" insertColumns="0" insertRows="0" insertHyperlinks="0" deleteColumns="0" deleteRows="0" sort="0" autoFilter="0" pivotTables="0"/>
  <mergeCells count="14">
    <mergeCell ref="J13:J14"/>
    <mergeCell ref="K13:K14"/>
    <mergeCell ref="L13:L14"/>
    <mergeCell ref="M13:M14"/>
    <mergeCell ref="N13:N14"/>
    <mergeCell ref="O13:O14"/>
    <mergeCell ref="E9:O9"/>
    <mergeCell ref="E10:O10"/>
    <mergeCell ref="E11:O11"/>
    <mergeCell ref="E13:E14"/>
    <mergeCell ref="F13:F14"/>
    <mergeCell ref="G13:G14"/>
    <mergeCell ref="H13:H14"/>
    <mergeCell ref="I13:I14"/>
  </mergeCells>
  <printOptions horizontalCentered="1" verticalCentered="1"/>
  <pageMargins left="0.35433070866141736" right="0.35433070866141736" top="0.3937007874015748" bottom="0.3937007874015748" header="0.2755905511811024" footer="0.2755905511811024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Kübra ŞEN</cp:lastModifiedBy>
  <cp:lastPrinted>2020-01-02T11:39:45Z</cp:lastPrinted>
  <dcterms:created xsi:type="dcterms:W3CDTF">2005-08-11T09:13:45Z</dcterms:created>
  <dcterms:modified xsi:type="dcterms:W3CDTF">2020-01-02T13:11:27Z</dcterms:modified>
  <cp:category/>
  <cp:version/>
  <cp:contentType/>
  <cp:contentStatus/>
</cp:coreProperties>
</file>