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1260" windowWidth="19035" windowHeight="12525" activeTab="0"/>
  </bookViews>
  <sheets>
    <sheet name="2020" sheetId="1" r:id="rId1"/>
  </sheets>
  <definedNames>
    <definedName name="Asama">'2020'!$B$2</definedName>
    <definedName name="AsamaAd">'2020'!$C$2</definedName>
    <definedName name="ButceYil">'2020'!$B$1</definedName>
    <definedName name="SatirBaslik">'2020'!$A$17:$B$64</definedName>
    <definedName name="SutunBaslik">'2020'!$D$1:$O$5</definedName>
    <definedName name="TeklifYil">'2020'!$B$5</definedName>
    <definedName name="_xlnm.Print_Area" localSheetId="0">'2020'!$B$1:$P$67</definedName>
  </definedNames>
  <calcPr fullCalcOnLoad="1"/>
</workbook>
</file>

<file path=xl/sharedStrings.xml><?xml version="1.0" encoding="utf-8"?>
<sst xmlns="http://schemas.openxmlformats.org/spreadsheetml/2006/main" count="156" uniqueCount="124">
  <si>
    <t>A Ç I K L A M 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</si>
  <si>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</si>
  <si>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</si>
  <si>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</si>
  <si>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</si>
  <si>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</si>
  <si>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</si>
  <si>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</si>
  <si>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</si>
  <si>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</si>
  <si>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</si>
  <si>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</si>
  <si>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</si>
  <si>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</si>
  <si>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</si>
  <si>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</si>
  <si>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</si>
  <si>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</si>
  <si>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</si>
  <si>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</si>
  <si>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</si>
  <si>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10</t>
  </si>
  <si>
    <t>YIL</t>
  </si>
  <si>
    <t>YIL:</t>
  </si>
  <si>
    <t>AŞAMA:</t>
  </si>
  <si>
    <t>X</t>
  </si>
  <si>
    <t>FORMUL</t>
  </si>
  <si>
    <t>ASAMA</t>
  </si>
  <si>
    <t>TEKLİF YIL:</t>
  </si>
  <si>
    <t>FONKOD</t>
  </si>
  <si>
    <t>ABSKUR</t>
  </si>
  <si>
    <t>42</t>
  </si>
  <si>
    <t>ABSHAZINEYARDIMI</t>
  </si>
  <si>
    <t>GENEL BÜTÇELİ KURUMLAR (I SAYILI CETVEL)</t>
  </si>
  <si>
    <t>ÖZEL BÜTÇELİ KURUMLAR  (II SAYILI CETVEL)</t>
  </si>
  <si>
    <t>DÜZENLEYİCİ VE DENETLEYİCİ KURUMLAR  (III SAYILI CETVEL)</t>
  </si>
  <si>
    <t>XX</t>
  </si>
  <si>
    <t>I+II+III SAYILI CETVELE TABİ KURUMLAR TOPLAMI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</si>
  <si>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</si>
  <si>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</si>
  <si>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</si>
  <si>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</si>
  <si>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(I) SAYILI CETVEL - GENEL BÜTÇELİ İDARELER</t>
  </si>
  <si>
    <t>(FONKSİYONEL SINIFLANDIRMA)</t>
  </si>
  <si>
    <t>01.75</t>
  </si>
  <si>
    <t>YILI MERKEZİ YÖNETİM BÜTÇE KANUNU İCMALİ</t>
  </si>
  <si>
    <t>01/38</t>
  </si>
  <si>
    <t>38/42</t>
  </si>
  <si>
    <t>BUTCEYILI</t>
  </si>
  <si>
    <t>ABSODENEKYIL</t>
  </si>
  <si>
    <t xml:space="preserve">ÖZEL BÜTÇELERE VE DDK'LARA HAZİNE YARDIMI </t>
  </si>
  <si>
    <t>3</t>
  </si>
  <si>
    <t>2020</t>
  </si>
  <si>
    <t>Cumhurbaşkanı Teklifi</t>
  </si>
  <si>
    <t>01.76</t>
  </si>
  <si>
    <t>01.77</t>
  </si>
  <si>
    <t>01.78</t>
  </si>
  <si>
    <t>01.79</t>
  </si>
  <si>
    <t>01.80</t>
  </si>
  <si>
    <t>01.81</t>
  </si>
  <si>
    <t>10.81</t>
  </si>
  <si>
    <t>10.82</t>
  </si>
  <si>
    <t>10.83</t>
  </si>
  <si>
    <t>10.85</t>
  </si>
  <si>
    <t>10.86</t>
  </si>
  <si>
    <t>11</t>
  </si>
  <si>
    <t>11.75</t>
  </si>
  <si>
    <t>12</t>
  </si>
  <si>
    <t>12.76</t>
  </si>
  <si>
    <t>12.77</t>
  </si>
  <si>
    <t>13</t>
  </si>
  <si>
    <t>15</t>
  </si>
  <si>
    <t>20</t>
  </si>
  <si>
    <t>21</t>
  </si>
  <si>
    <t>23</t>
  </si>
  <si>
    <t>24</t>
  </si>
  <si>
    <t>26</t>
  </si>
  <si>
    <t>27</t>
  </si>
  <si>
    <t>27.75</t>
  </si>
  <si>
    <t>29</t>
  </si>
  <si>
    <t>30</t>
  </si>
  <si>
    <t>30.75</t>
  </si>
  <si>
    <t>31</t>
  </si>
  <si>
    <t>34</t>
  </si>
  <si>
    <t>CUMHURBAŞKANLIĞI</t>
  </si>
  <si>
    <t>MİLLİ İSTİHBARAT TEŞKİLATI BAŞKANLIĞI</t>
  </si>
  <si>
    <t>MİLLİ GÜVENLİK KURULU GENEL SEKRETERLİĞİ</t>
  </si>
  <si>
    <t>DİYANET İŞLERİ BAŞKANLIĞI</t>
  </si>
  <si>
    <t>DEVLET ARŞİVLERİ BAŞKANLIĞI</t>
  </si>
  <si>
    <t>MİLLİ SARAYLAR İDARESİ BAŞKANLIĞI</t>
  </si>
  <si>
    <t>STRATEJİ VE BÜTÇE BAŞKANLIĞI</t>
  </si>
  <si>
    <t>İLETİŞİM BAŞKANLIĞI</t>
  </si>
  <si>
    <t>TÜRKİYE BÜYÜK MİLLET MECLİSİ</t>
  </si>
  <si>
    <t>ANAYASA MAHKEMESİ</t>
  </si>
  <si>
    <t>YARGITAY</t>
  </si>
  <si>
    <t>DANIŞTAY</t>
  </si>
  <si>
    <t>SAYIŞTAY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</si>
  <si>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</si>
  <si>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</si>
  <si>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</si>
  <si>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</si>
  <si>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</si>
  <si>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</si>
  <si>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GÖÇ İDARESİ GENEL MÜDÜRLÜĞÜ</t>
  </si>
  <si>
    <t>AFET VE ACİL DURUM YÖNETİMİ BAŞKANLIĞI</t>
  </si>
  <si>
    <t>DIŞİŞLERİ BAKANLIĞI</t>
  </si>
  <si>
    <t>AVRUPA BİRLİĞİ BAŞKANLIĞI</t>
  </si>
  <si>
    <t>HAZİNE VE MALİYE BAKANLIĞI</t>
  </si>
  <si>
    <t>GELİR İDARESİ BAŞKANLIĞI</t>
  </si>
  <si>
    <t>TÜRKİYE İSTATİSTİK KURUMU</t>
  </si>
  <si>
    <t>MİLLİ EĞİTİM BAKANLIĞI</t>
  </si>
  <si>
    <t>SAĞLIK BAKANLIĞI</t>
  </si>
  <si>
    <t>ENERJİ VE TABİİ KAYNAKLAR BAKANLIĞI</t>
  </si>
  <si>
    <t>KÜLTÜR VE TURİZM BAKANLIĞI</t>
  </si>
  <si>
    <t>HAKİMLER VE SAVCILAR KURULU</t>
  </si>
  <si>
    <t>AİLE, ÇALIŞMA VE SOSYAL HİZMETLER BAKANLIĞI</t>
  </si>
  <si>
    <t>SANAYİ VE TEKNOLOJİ BAKANLIĞI</t>
  </si>
  <si>
    <t>ÇEVRE VE ŞEHİRCİLİK BAKANLIĞI</t>
  </si>
  <si>
    <t>TAPU VE KADASTRO GENEL MÜDÜRLÜĞÜ</t>
  </si>
  <si>
    <t>GENÇLİK VE SPOR BAKANLIĞI</t>
  </si>
  <si>
    <t>TARIM VE ORMAN BAKANLIĞI</t>
  </si>
  <si>
    <t>METEOROLOJİ GENEL MÜDÜRLÜĞÜ</t>
  </si>
  <si>
    <t>TİCARET BAKANLIĞI</t>
  </si>
  <si>
    <t>ULAŞTIRMA VE ALTYAPI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</si>
</sst>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29">
    <font>
      <sz val="10"/>
      <name val="Arial Tur"/>
      <family val="0"/>
    </font>
    <font>
      <b/>
      <sz val="12"/>
      <color indexed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ont="0" applyFill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1" fillId="24" borderId="10" xfId="49" applyFont="1" applyFill="1" applyBorder="1" applyAlignment="1">
      <alignment vertical="center"/>
    </xf>
    <xf numFmtId="0" fontId="1" fillId="24" borderId="0" xfId="50" applyFont="1" applyFill="1" applyAlignment="1">
      <alignment vertical="center"/>
      <protection/>
    </xf>
    <xf numFmtId="49" fontId="6" fillId="24" borderId="0" xfId="50" applyNumberFormat="1" applyFont="1" applyFill="1" applyAlignment="1">
      <alignment horizontal="left" vertical="center"/>
      <protection/>
    </xf>
    <xf numFmtId="0" fontId="6" fillId="24" borderId="0" xfId="50" applyFont="1" applyFill="1" applyAlignment="1">
      <alignment vertical="center"/>
      <protection/>
    </xf>
    <xf numFmtId="0" fontId="1" fillId="24" borderId="0" xfId="50" applyFont="1" applyFill="1" applyAlignment="1">
      <alignment horizontal="center" vertical="center"/>
      <protection/>
    </xf>
    <xf numFmtId="0" fontId="6" fillId="24" borderId="0" xfId="50" applyFont="1" applyFill="1" applyAlignment="1">
      <alignment horizontal="center" vertical="center"/>
      <protection/>
    </xf>
    <xf numFmtId="0" fontId="6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6" fillId="24" borderId="0" xfId="50" applyNumberFormat="1" applyFont="1" applyFill="1" applyAlignment="1">
      <alignment horizontal="center" vertical="center"/>
      <protection/>
    </xf>
    <xf numFmtId="0" fontId="1" fillId="24" borderId="0" xfId="65" applyFont="1" applyFill="1" applyAlignment="1">
      <alignment vertical="center"/>
      <protection/>
    </xf>
    <xf numFmtId="49" fontId="6" fillId="24" borderId="0" xfId="50" applyNumberFormat="1" applyFont="1" applyFill="1" applyAlignment="1">
      <alignment horizontal="center" vertical="center"/>
      <protection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0" fontId="1" fillId="24" borderId="0" xfId="49" applyFont="1" applyFill="1" applyBorder="1" applyAlignment="1">
      <alignment vertical="center"/>
    </xf>
    <xf numFmtId="0" fontId="1" fillId="24" borderId="0" xfId="49" applyFont="1" applyFill="1" applyAlignment="1">
      <alignment vertical="center"/>
    </xf>
    <xf numFmtId="0" fontId="1" fillId="24" borderId="0" xfId="49" applyFont="1" applyFill="1" applyAlignment="1">
      <alignment horizontal="center" vertical="center"/>
    </xf>
    <xf numFmtId="0" fontId="1" fillId="24" borderId="10" xfId="49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0" fontId="1" fillId="24" borderId="17" xfId="49" applyFont="1" applyFill="1" applyBorder="1" applyAlignment="1">
      <alignment horizontal="center" vertical="center" wrapText="1"/>
    </xf>
    <xf numFmtId="0" fontId="1" fillId="24" borderId="18" xfId="49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49" fontId="8" fillId="24" borderId="0" xfId="50" applyNumberFormat="1" applyFont="1" applyFill="1" applyBorder="1" applyAlignment="1">
      <alignment vertical="center"/>
      <protection/>
    </xf>
    <xf numFmtId="0" fontId="6" fillId="24" borderId="19" xfId="0" applyFont="1" applyFill="1" applyBorder="1" applyAlignment="1">
      <alignment horizontal="left"/>
    </xf>
    <xf numFmtId="0" fontId="6" fillId="24" borderId="20" xfId="0" applyFont="1" applyFill="1" applyBorder="1" applyAlignment="1">
      <alignment horizontal="left"/>
    </xf>
    <xf numFmtId="49" fontId="8" fillId="24" borderId="0" xfId="50" applyNumberFormat="1" applyFont="1" applyFill="1" applyAlignment="1">
      <alignment vertical="center"/>
      <protection/>
    </xf>
    <xf numFmtId="0" fontId="1" fillId="24" borderId="21" xfId="49" applyFont="1" applyFill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49" fontId="8" fillId="24" borderId="0" xfId="0" applyNumberFormat="1" applyFont="1" applyFill="1" applyAlignment="1">
      <alignment horizontal="left" vertical="center"/>
    </xf>
    <xf numFmtId="0" fontId="8" fillId="24" borderId="0" xfId="0" applyFont="1" applyFill="1" applyAlignment="1">
      <alignment vertical="center"/>
    </xf>
    <xf numFmtId="0" fontId="9" fillId="0" borderId="22" xfId="50" applyFont="1" applyBorder="1" applyAlignment="1">
      <alignment horizontal="left" vertical="center"/>
      <protection/>
    </xf>
    <xf numFmtId="49" fontId="8" fillId="24" borderId="0" xfId="0" applyNumberFormat="1" applyFont="1" applyFill="1" applyAlignment="1">
      <alignment vertical="center"/>
    </xf>
    <xf numFmtId="0" fontId="6" fillId="24" borderId="23" xfId="0" applyFont="1" applyFill="1" applyBorder="1" applyAlignment="1">
      <alignment/>
    </xf>
    <xf numFmtId="0" fontId="9" fillId="0" borderId="22" xfId="50" applyFont="1" applyBorder="1" applyAlignment="1">
      <alignment horizontal="left" vertical="center" wrapText="1"/>
      <protection/>
    </xf>
    <xf numFmtId="49" fontId="8" fillId="24" borderId="0" xfId="50" applyNumberFormat="1" applyFont="1" applyFill="1" applyAlignment="1">
      <alignment horizontal="left" vertical="center"/>
      <protection/>
    </xf>
    <xf numFmtId="3" fontId="10" fillId="24" borderId="24" xfId="49" applyNumberFormat="1" applyFont="1" applyFill="1" applyBorder="1" applyAlignment="1">
      <alignment vertical="center" wrapText="1"/>
    </xf>
    <xf numFmtId="3" fontId="10" fillId="24" borderId="25" xfId="49" applyNumberFormat="1" applyFont="1" applyFill="1" applyBorder="1" applyAlignment="1">
      <alignment vertical="center" wrapText="1"/>
    </xf>
    <xf numFmtId="3" fontId="10" fillId="24" borderId="25" xfId="0" applyNumberFormat="1" applyFont="1" applyFill="1" applyBorder="1" applyAlignment="1">
      <alignment vertical="center" wrapText="1"/>
    </xf>
    <xf numFmtId="3" fontId="5" fillId="24" borderId="26" xfId="0" applyNumberFormat="1" applyFont="1" applyFill="1" applyBorder="1" applyAlignment="1">
      <alignment vertical="center" wrapText="1"/>
    </xf>
    <xf numFmtId="3" fontId="10" fillId="24" borderId="27" xfId="49" applyNumberFormat="1" applyFont="1" applyFill="1" applyBorder="1" applyAlignment="1">
      <alignment vertical="center" wrapText="1"/>
    </xf>
    <xf numFmtId="3" fontId="10" fillId="24" borderId="28" xfId="49" applyNumberFormat="1" applyFont="1" applyFill="1" applyBorder="1" applyAlignment="1">
      <alignment vertical="center" wrapText="1"/>
    </xf>
    <xf numFmtId="3" fontId="10" fillId="24" borderId="28" xfId="0" applyNumberFormat="1" applyFont="1" applyFill="1" applyBorder="1" applyAlignment="1">
      <alignment vertical="center" wrapText="1"/>
    </xf>
    <xf numFmtId="3" fontId="5" fillId="24" borderId="29" xfId="0" applyNumberFormat="1" applyFont="1" applyFill="1" applyBorder="1" applyAlignment="1">
      <alignment vertical="center" wrapText="1"/>
    </xf>
    <xf numFmtId="0" fontId="5" fillId="24" borderId="21" xfId="49" applyFont="1" applyFill="1" applyBorder="1" applyAlignment="1">
      <alignment vertical="center"/>
    </xf>
    <xf numFmtId="3" fontId="11" fillId="0" borderId="22" xfId="50" applyNumberFormat="1" applyFont="1" applyBorder="1" applyAlignment="1">
      <alignment vertical="center"/>
      <protection/>
    </xf>
    <xf numFmtId="3" fontId="11" fillId="0" borderId="12" xfId="50" applyNumberFormat="1" applyFont="1" applyBorder="1" applyAlignment="1">
      <alignment vertical="center"/>
      <protection/>
    </xf>
    <xf numFmtId="3" fontId="11" fillId="0" borderId="30" xfId="50" applyNumberFormat="1" applyFont="1" applyBorder="1" applyAlignment="1">
      <alignment vertical="center"/>
      <protection/>
    </xf>
    <xf numFmtId="3" fontId="11" fillId="0" borderId="31" xfId="50" applyNumberFormat="1" applyFont="1" applyBorder="1" applyAlignment="1">
      <alignment vertical="center"/>
      <protection/>
    </xf>
    <xf numFmtId="3" fontId="11" fillId="0" borderId="14" xfId="50" applyNumberFormat="1" applyFont="1" applyBorder="1" applyAlignment="1">
      <alignment vertical="center"/>
      <protection/>
    </xf>
    <xf numFmtId="3" fontId="11" fillId="0" borderId="32" xfId="50" applyNumberFormat="1" applyFont="1" applyBorder="1" applyAlignment="1">
      <alignment vertical="center"/>
      <protection/>
    </xf>
    <xf numFmtId="3" fontId="11" fillId="0" borderId="21" xfId="50" applyNumberFormat="1" applyFont="1" applyBorder="1" applyAlignment="1">
      <alignment vertical="center"/>
      <protection/>
    </xf>
    <xf numFmtId="3" fontId="11" fillId="0" borderId="33" xfId="50" applyNumberFormat="1" applyFont="1" applyBorder="1" applyAlignment="1">
      <alignment vertical="center"/>
      <protection/>
    </xf>
    <xf numFmtId="0" fontId="1" fillId="24" borderId="32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5" fillId="24" borderId="0" xfId="49" applyFont="1" applyFill="1" applyBorder="1" applyAlignment="1">
      <alignment horizontal="center" vertical="center"/>
    </xf>
    <xf numFmtId="0" fontId="5" fillId="24" borderId="0" xfId="49" applyFont="1" applyFill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bütçe formları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_Sayfa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="75" zoomScaleNormal="75" zoomScalePageLayoutView="0" workbookViewId="0" topLeftCell="E10">
      <selection activeCell="E38" sqref="E38"/>
    </sheetView>
  </sheetViews>
  <sheetFormatPr defaultColWidth="9.00390625" defaultRowHeight="12.75"/>
  <cols>
    <col min="1" max="3" width="9.125" style="7" hidden="1" customWidth="1"/>
    <col min="4" max="4" width="16.625" style="7" hidden="1" customWidth="1"/>
    <col min="5" max="5" width="85.625" style="7" customWidth="1"/>
    <col min="6" max="15" width="26.00390625" style="7" customWidth="1"/>
    <col min="16" max="16" width="28.25390625" style="7" customWidth="1"/>
    <col min="17" max="17" width="4.375" style="7" hidden="1" customWidth="1"/>
    <col min="18" max="16384" width="9.125" style="7" customWidth="1"/>
  </cols>
  <sheetData>
    <row r="1" spans="1:15" ht="15" hidden="1">
      <c r="A1" s="2" t="s">
        <v>23</v>
      </c>
      <c r="B1" s="3" t="s">
        <v>52</v>
      </c>
      <c r="C1" s="4"/>
      <c r="D1" s="5" t="s">
        <v>26</v>
      </c>
      <c r="E1" s="6" t="s">
        <v>30</v>
      </c>
      <c r="F1" s="6" t="s">
        <v>49</v>
      </c>
      <c r="G1" s="6" t="s">
        <v>49</v>
      </c>
      <c r="H1" s="6" t="s">
        <v>49</v>
      </c>
      <c r="I1" s="6" t="s">
        <v>49</v>
      </c>
      <c r="J1" s="6" t="s">
        <v>49</v>
      </c>
      <c r="K1" s="6" t="s">
        <v>49</v>
      </c>
      <c r="L1" s="6" t="s">
        <v>49</v>
      </c>
      <c r="M1" s="6" t="s">
        <v>49</v>
      </c>
      <c r="N1" s="6" t="s">
        <v>49</v>
      </c>
      <c r="O1" s="6" t="s">
        <v>49</v>
      </c>
    </row>
    <row r="2" spans="1:16" ht="15" hidden="1">
      <c r="A2" s="2" t="s">
        <v>24</v>
      </c>
      <c r="B2" s="3" t="s">
        <v>51</v>
      </c>
      <c r="C2" s="4" t="s">
        <v>53</v>
      </c>
      <c r="D2" s="5" t="s">
        <v>22</v>
      </c>
      <c r="E2" s="7" t="str">
        <f>ButceYil</f>
        <v>2020</v>
      </c>
      <c r="F2" s="7" t="str">
        <f aca="true" t="shared" si="0" ref="F2:O2">ButceYil</f>
        <v>2020</v>
      </c>
      <c r="G2" s="7" t="str">
        <f t="shared" si="0"/>
        <v>2020</v>
      </c>
      <c r="H2" s="7" t="str">
        <f t="shared" si="0"/>
        <v>2020</v>
      </c>
      <c r="I2" s="7" t="str">
        <f t="shared" si="0"/>
        <v>2020</v>
      </c>
      <c r="J2" s="7" t="str">
        <f t="shared" si="0"/>
        <v>2020</v>
      </c>
      <c r="K2" s="7" t="str">
        <f t="shared" si="0"/>
        <v>2020</v>
      </c>
      <c r="L2" s="7" t="str">
        <f t="shared" si="0"/>
        <v>2020</v>
      </c>
      <c r="M2" s="7" t="str">
        <f t="shared" si="0"/>
        <v>2020</v>
      </c>
      <c r="N2" s="7" t="str">
        <f t="shared" si="0"/>
        <v>2020</v>
      </c>
      <c r="O2" s="7" t="str">
        <f t="shared" si="0"/>
        <v>2020</v>
      </c>
      <c r="P2" s="8"/>
    </row>
    <row r="3" spans="1:16" ht="15" hidden="1">
      <c r="A3" s="2"/>
      <c r="B3" s="3"/>
      <c r="C3" s="4"/>
      <c r="D3" s="5" t="s">
        <v>48</v>
      </c>
      <c r="F3" s="7" t="str">
        <f aca="true" t="shared" si="1" ref="F3:O3">ButceYil</f>
        <v>2020</v>
      </c>
      <c r="G3" s="7" t="str">
        <f t="shared" si="1"/>
        <v>2020</v>
      </c>
      <c r="H3" s="7" t="str">
        <f t="shared" si="1"/>
        <v>2020</v>
      </c>
      <c r="I3" s="7" t="str">
        <f t="shared" si="1"/>
        <v>2020</v>
      </c>
      <c r="J3" s="7" t="str">
        <f t="shared" si="1"/>
        <v>2020</v>
      </c>
      <c r="K3" s="7" t="str">
        <f t="shared" si="1"/>
        <v>2020</v>
      </c>
      <c r="L3" s="7" t="str">
        <f t="shared" si="1"/>
        <v>2020</v>
      </c>
      <c r="M3" s="7" t="str">
        <f t="shared" si="1"/>
        <v>2020</v>
      </c>
      <c r="N3" s="7" t="str">
        <f t="shared" si="1"/>
        <v>2020</v>
      </c>
      <c r="O3" s="7" t="str">
        <f t="shared" si="1"/>
        <v>2020</v>
      </c>
      <c r="P3" s="8"/>
    </row>
    <row r="4" spans="1:15" ht="15.75" hidden="1" thickBot="1">
      <c r="A4" s="2"/>
      <c r="B4" s="3"/>
      <c r="C4" s="4"/>
      <c r="D4" s="5" t="s">
        <v>27</v>
      </c>
      <c r="E4" s="9" t="str">
        <f>Asama</f>
        <v>3</v>
      </c>
      <c r="F4" s="9" t="str">
        <f aca="true" t="shared" si="2" ref="F4:O4">Asama</f>
        <v>3</v>
      </c>
      <c r="G4" s="9" t="str">
        <f t="shared" si="2"/>
        <v>3</v>
      </c>
      <c r="H4" s="9" t="str">
        <f t="shared" si="2"/>
        <v>3</v>
      </c>
      <c r="I4" s="9" t="str">
        <f t="shared" si="2"/>
        <v>3</v>
      </c>
      <c r="J4" s="9" t="str">
        <f t="shared" si="2"/>
        <v>3</v>
      </c>
      <c r="K4" s="9" t="str">
        <f t="shared" si="2"/>
        <v>3</v>
      </c>
      <c r="L4" s="9" t="str">
        <f t="shared" si="2"/>
        <v>3</v>
      </c>
      <c r="M4" s="9" t="str">
        <f t="shared" si="2"/>
        <v>3</v>
      </c>
      <c r="N4" s="9" t="str">
        <f t="shared" si="2"/>
        <v>3</v>
      </c>
      <c r="O4" s="9" t="str">
        <f t="shared" si="2"/>
        <v>3</v>
      </c>
    </row>
    <row r="5" spans="1:15" ht="15.75" hidden="1" thickBot="1">
      <c r="A5" s="10" t="s">
        <v>28</v>
      </c>
      <c r="B5" s="4" t="s">
        <v>52</v>
      </c>
      <c r="C5" s="4"/>
      <c r="D5" s="5" t="s">
        <v>29</v>
      </c>
      <c r="E5" s="11"/>
      <c r="F5" s="12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4" t="s">
        <v>9</v>
      </c>
      <c r="O5" s="15" t="s">
        <v>21</v>
      </c>
    </row>
    <row r="6" spans="1:12" ht="15" hidden="1">
      <c r="A6" s="4"/>
      <c r="B6" s="4"/>
      <c r="C6" s="4"/>
      <c r="D6" s="6"/>
      <c r="E6" s="4"/>
      <c r="F6" s="4"/>
      <c r="G6" s="4"/>
      <c r="H6" s="4"/>
      <c r="I6" s="4"/>
      <c r="J6" s="4"/>
      <c r="K6" s="4"/>
      <c r="L6" s="4"/>
    </row>
    <row r="7" spans="1:3" ht="15" hidden="1">
      <c r="A7" s="4" t="s">
        <v>45</v>
      </c>
      <c r="B7" s="4"/>
      <c r="C7" s="4"/>
    </row>
    <row r="8" spans="1:3" ht="15" hidden="1">
      <c r="A8" s="4"/>
      <c r="B8" s="4"/>
      <c r="C8" s="4"/>
    </row>
    <row r="9" spans="1:3" ht="15" hidden="1">
      <c r="A9" s="4"/>
      <c r="B9" s="4"/>
      <c r="C9" s="4"/>
    </row>
    <row r="10" spans="1:17" ht="23.25" customHeight="1">
      <c r="A10" s="4"/>
      <c r="B10" s="4"/>
      <c r="C10" s="4"/>
      <c r="E10" s="57" t="str">
        <f>TeklifYil&amp;"  "&amp;A7</f>
        <v>2020  YILI MERKEZİ YÖNETİM BÜTÇE KANUNU İCMALİ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"/>
    </row>
    <row r="11" spans="1:17" ht="21" customHeight="1">
      <c r="A11" s="4"/>
      <c r="B11" s="4"/>
      <c r="C11" s="4"/>
      <c r="E11" s="57" t="s">
        <v>42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21.75" customHeight="1">
      <c r="A12" s="4"/>
      <c r="B12" s="4"/>
      <c r="C12" s="4"/>
      <c r="E12" s="58" t="s">
        <v>43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7"/>
    </row>
    <row r="13" spans="1:17" ht="19.5" customHeight="1" hidden="1">
      <c r="A13" s="4"/>
      <c r="B13" s="4"/>
      <c r="C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/>
    </row>
    <row r="14" spans="1:16" ht="15" customHeight="1" thickBot="1">
      <c r="A14" s="4"/>
      <c r="B14" s="4"/>
      <c r="C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9" t="str">
        <f>IF(ButceYil&gt;2008,"TL","YTL")</f>
        <v>TL</v>
      </c>
    </row>
    <row r="15" spans="1:16" ht="15">
      <c r="A15" s="4"/>
      <c r="B15" s="4"/>
      <c r="C15" s="4"/>
      <c r="E15" s="59" t="s">
        <v>0</v>
      </c>
      <c r="F15" s="20" t="s">
        <v>1</v>
      </c>
      <c r="G15" s="21" t="s">
        <v>2</v>
      </c>
      <c r="H15" s="21" t="s">
        <v>3</v>
      </c>
      <c r="I15" s="21" t="s">
        <v>4</v>
      </c>
      <c r="J15" s="21" t="s">
        <v>5</v>
      </c>
      <c r="K15" s="21" t="s">
        <v>6</v>
      </c>
      <c r="L15" s="21" t="s">
        <v>7</v>
      </c>
      <c r="M15" s="21" t="s">
        <v>8</v>
      </c>
      <c r="N15" s="21" t="s">
        <v>9</v>
      </c>
      <c r="O15" s="21" t="s">
        <v>21</v>
      </c>
      <c r="P15" s="55" t="s">
        <v>10</v>
      </c>
    </row>
    <row r="16" spans="3:16" ht="70.5" customHeight="1" thickBot="1">
      <c r="C16" s="5"/>
      <c r="E16" s="60"/>
      <c r="F16" s="22" t="s">
        <v>11</v>
      </c>
      <c r="G16" s="23" t="s">
        <v>12</v>
      </c>
      <c r="H16" s="24" t="s">
        <v>13</v>
      </c>
      <c r="I16" s="24" t="s">
        <v>14</v>
      </c>
      <c r="J16" s="24" t="s">
        <v>15</v>
      </c>
      <c r="K16" s="24" t="s">
        <v>16</v>
      </c>
      <c r="L16" s="24" t="s">
        <v>17</v>
      </c>
      <c r="M16" s="24" t="s">
        <v>18</v>
      </c>
      <c r="N16" s="24" t="s">
        <v>19</v>
      </c>
      <c r="O16" s="24" t="s">
        <v>20</v>
      </c>
      <c r="P16" s="56"/>
    </row>
    <row r="17" spans="1:16" ht="19.5" customHeight="1">
      <c r="A17" s="5"/>
      <c r="B17" s="25" t="s">
        <v>1</v>
      </c>
      <c r="C17" s="5"/>
      <c r="E17" s="26" t="s">
        <v>84</v>
      </c>
      <c r="F17" s="38">
        <v>2832437000</v>
      </c>
      <c r="G17" s="39">
        <v>0</v>
      </c>
      <c r="H17" s="40">
        <v>0</v>
      </c>
      <c r="I17" s="40">
        <v>155500000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165000000</v>
      </c>
      <c r="P17" s="41">
        <f aca="true" t="shared" si="3" ref="P17:P56">O17+N17+M17+L17+K17+J17+I17+H17+G17+F17</f>
        <v>3152937000</v>
      </c>
    </row>
    <row r="18" spans="1:16" ht="18.75" customHeight="1">
      <c r="A18" s="5"/>
      <c r="B18" s="25" t="s">
        <v>44</v>
      </c>
      <c r="C18" s="5"/>
      <c r="E18" s="26" t="s">
        <v>85</v>
      </c>
      <c r="F18" s="38">
        <v>0</v>
      </c>
      <c r="G18" s="39">
        <v>0</v>
      </c>
      <c r="H18" s="40">
        <v>2182381000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1">
        <f t="shared" si="3"/>
        <v>2182381000</v>
      </c>
    </row>
    <row r="19" spans="1:16" ht="18.75" customHeight="1" thickBot="1">
      <c r="A19" s="5"/>
      <c r="B19" s="25" t="s">
        <v>54</v>
      </c>
      <c r="C19" s="5"/>
      <c r="E19" s="26" t="s">
        <v>86</v>
      </c>
      <c r="F19" s="38">
        <v>34787000</v>
      </c>
      <c r="G19" s="39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1">
        <f t="shared" si="3"/>
        <v>34787000</v>
      </c>
    </row>
    <row r="20" spans="1:16" ht="18.75" customHeight="1" thickBot="1">
      <c r="A20" s="5"/>
      <c r="B20" s="25" t="s">
        <v>55</v>
      </c>
      <c r="C20" s="5"/>
      <c r="E20" s="26" t="s">
        <v>87</v>
      </c>
      <c r="F20" s="38">
        <v>69339000</v>
      </c>
      <c r="G20" s="39">
        <v>170000</v>
      </c>
      <c r="H20" s="40">
        <v>0</v>
      </c>
      <c r="I20" s="40">
        <v>0</v>
      </c>
      <c r="J20" s="40">
        <v>0</v>
      </c>
      <c r="K20" s="40">
        <v>0</v>
      </c>
      <c r="L20" s="40">
        <v>2061000</v>
      </c>
      <c r="M20" s="40">
        <v>11446627000</v>
      </c>
      <c r="N20" s="40">
        <v>1412000</v>
      </c>
      <c r="O20" s="40">
        <v>0</v>
      </c>
      <c r="P20" s="41">
        <f t="shared" si="3"/>
        <v>11519609000</v>
      </c>
    </row>
    <row r="21" spans="1:16" ht="18.75" customHeight="1" thickBot="1">
      <c r="A21" s="5"/>
      <c r="B21" s="25" t="s">
        <v>56</v>
      </c>
      <c r="C21" s="5"/>
      <c r="E21" s="26" t="s">
        <v>88</v>
      </c>
      <c r="F21" s="38">
        <v>101632000</v>
      </c>
      <c r="G21" s="39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1">
        <f t="shared" si="3"/>
        <v>101632000</v>
      </c>
    </row>
    <row r="22" spans="1:16" ht="18.75" customHeight="1" thickBot="1">
      <c r="A22" s="5"/>
      <c r="B22" s="25" t="s">
        <v>57</v>
      </c>
      <c r="C22" s="5"/>
      <c r="E22" s="26" t="s">
        <v>89</v>
      </c>
      <c r="F22" s="38">
        <v>95530000</v>
      </c>
      <c r="G22" s="39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61868000</v>
      </c>
      <c r="N22" s="40">
        <v>0</v>
      </c>
      <c r="O22" s="40">
        <v>0</v>
      </c>
      <c r="P22" s="41">
        <f t="shared" si="3"/>
        <v>157398000</v>
      </c>
    </row>
    <row r="23" spans="1:16" ht="18.75" customHeight="1" thickBot="1">
      <c r="A23" s="5"/>
      <c r="B23" s="25" t="s">
        <v>58</v>
      </c>
      <c r="C23" s="5"/>
      <c r="E23" s="26" t="s">
        <v>90</v>
      </c>
      <c r="F23" s="38">
        <v>9027672000</v>
      </c>
      <c r="G23" s="39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45489000</v>
      </c>
      <c r="O23" s="40">
        <v>0</v>
      </c>
      <c r="P23" s="41">
        <f t="shared" si="3"/>
        <v>9073161000</v>
      </c>
    </row>
    <row r="24" spans="1:16" ht="18.75" customHeight="1" thickBot="1">
      <c r="A24" s="5"/>
      <c r="B24" s="25" t="s">
        <v>59</v>
      </c>
      <c r="C24" s="5"/>
      <c r="E24" s="26" t="s">
        <v>91</v>
      </c>
      <c r="F24" s="38">
        <v>43334000</v>
      </c>
      <c r="G24" s="39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324802000</v>
      </c>
      <c r="N24" s="40">
        <v>0</v>
      </c>
      <c r="O24" s="40">
        <v>0</v>
      </c>
      <c r="P24" s="41">
        <f t="shared" si="3"/>
        <v>368136000</v>
      </c>
    </row>
    <row r="25" spans="1:16" ht="18.75" customHeight="1" thickBot="1">
      <c r="A25" s="5"/>
      <c r="B25" s="25" t="s">
        <v>2</v>
      </c>
      <c r="C25" s="5"/>
      <c r="E25" s="26" t="s">
        <v>92</v>
      </c>
      <c r="F25" s="38">
        <v>1747769000</v>
      </c>
      <c r="G25" s="39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20000</v>
      </c>
      <c r="P25" s="41">
        <f t="shared" si="3"/>
        <v>1747789000</v>
      </c>
    </row>
    <row r="26" spans="1:16" ht="18.75" customHeight="1" thickBot="1">
      <c r="A26" s="5"/>
      <c r="B26" s="25" t="s">
        <v>3</v>
      </c>
      <c r="C26" s="5"/>
      <c r="E26" s="26" t="s">
        <v>93</v>
      </c>
      <c r="F26" s="38">
        <v>21067000</v>
      </c>
      <c r="G26" s="39">
        <v>0</v>
      </c>
      <c r="H26" s="40">
        <v>52540000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1">
        <f t="shared" si="3"/>
        <v>73607000</v>
      </c>
    </row>
    <row r="27" spans="1:16" ht="18.75" customHeight="1" thickBot="1">
      <c r="A27" s="5"/>
      <c r="B27" s="25" t="s">
        <v>4</v>
      </c>
      <c r="C27" s="5"/>
      <c r="E27" s="26" t="s">
        <v>94</v>
      </c>
      <c r="F27" s="38">
        <v>87822000</v>
      </c>
      <c r="G27" s="39">
        <v>0</v>
      </c>
      <c r="H27" s="40">
        <v>417468000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1">
        <f t="shared" si="3"/>
        <v>505290000</v>
      </c>
    </row>
    <row r="28" spans="1:16" ht="18.75" customHeight="1" thickBot="1">
      <c r="A28" s="5"/>
      <c r="B28" s="25" t="s">
        <v>5</v>
      </c>
      <c r="C28" s="5"/>
      <c r="E28" s="26" t="s">
        <v>95</v>
      </c>
      <c r="F28" s="38">
        <v>55954000</v>
      </c>
      <c r="G28" s="39">
        <v>0</v>
      </c>
      <c r="H28" s="40">
        <v>154821000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1">
        <f t="shared" si="3"/>
        <v>210775000</v>
      </c>
    </row>
    <row r="29" spans="1:16" ht="18.75" customHeight="1" thickBot="1">
      <c r="A29" s="5"/>
      <c r="B29" s="25" t="s">
        <v>6</v>
      </c>
      <c r="C29" s="5"/>
      <c r="E29" s="26" t="s">
        <v>96</v>
      </c>
      <c r="F29" s="38">
        <v>84347000</v>
      </c>
      <c r="G29" s="39">
        <v>150000</v>
      </c>
      <c r="H29" s="40">
        <v>319893000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7700000</v>
      </c>
      <c r="O29" s="40">
        <v>0</v>
      </c>
      <c r="P29" s="41">
        <f t="shared" si="3"/>
        <v>412090000</v>
      </c>
    </row>
    <row r="30" spans="1:16" ht="18.75" customHeight="1" thickBot="1">
      <c r="A30" s="5"/>
      <c r="B30" s="25" t="s">
        <v>8</v>
      </c>
      <c r="C30" s="5"/>
      <c r="E30" s="26" t="s">
        <v>97</v>
      </c>
      <c r="F30" s="38">
        <v>1727271000</v>
      </c>
      <c r="G30" s="39">
        <v>370000</v>
      </c>
      <c r="H30" s="40">
        <v>18023719000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1">
        <f t="shared" si="3"/>
        <v>19751360000</v>
      </c>
    </row>
    <row r="31" spans="1:16" ht="18.75" customHeight="1" thickBot="1">
      <c r="A31" s="5"/>
      <c r="B31" s="25" t="s">
        <v>9</v>
      </c>
      <c r="C31" s="5"/>
      <c r="E31" s="26" t="s">
        <v>98</v>
      </c>
      <c r="F31" s="38">
        <v>487965000</v>
      </c>
      <c r="G31" s="39">
        <v>53345740000</v>
      </c>
      <c r="H31" s="40">
        <v>0</v>
      </c>
      <c r="I31" s="40">
        <v>0</v>
      </c>
      <c r="J31" s="40">
        <v>0</v>
      </c>
      <c r="K31" s="40">
        <v>23861000</v>
      </c>
      <c r="L31" s="40">
        <v>0</v>
      </c>
      <c r="M31" s="40">
        <v>0</v>
      </c>
      <c r="N31" s="40">
        <v>0</v>
      </c>
      <c r="O31" s="40">
        <v>1776000</v>
      </c>
      <c r="P31" s="41">
        <f t="shared" si="3"/>
        <v>53859342000</v>
      </c>
    </row>
    <row r="32" spans="1:16" ht="18.75" customHeight="1" thickBot="1">
      <c r="A32" s="5"/>
      <c r="B32" s="25" t="s">
        <v>21</v>
      </c>
      <c r="C32" s="5"/>
      <c r="E32" s="26" t="s">
        <v>99</v>
      </c>
      <c r="F32" s="38">
        <v>6422574000</v>
      </c>
      <c r="G32" s="39">
        <v>2842813000</v>
      </c>
      <c r="H32" s="40">
        <v>25439000</v>
      </c>
      <c r="I32" s="40">
        <v>0</v>
      </c>
      <c r="J32" s="40">
        <v>0</v>
      </c>
      <c r="K32" s="40">
        <v>381392000</v>
      </c>
      <c r="L32" s="40">
        <v>0</v>
      </c>
      <c r="M32" s="40">
        <v>0</v>
      </c>
      <c r="N32" s="40">
        <v>0</v>
      </c>
      <c r="O32" s="40">
        <v>0</v>
      </c>
      <c r="P32" s="41">
        <f t="shared" si="3"/>
        <v>9672218000</v>
      </c>
    </row>
    <row r="33" spans="1:16" ht="18.75" customHeight="1" thickBot="1">
      <c r="A33" s="5"/>
      <c r="B33" s="25" t="s">
        <v>60</v>
      </c>
      <c r="C33" s="5"/>
      <c r="E33" s="26" t="s">
        <v>100</v>
      </c>
      <c r="F33" s="38">
        <v>350000</v>
      </c>
      <c r="G33" s="39">
        <v>0</v>
      </c>
      <c r="H33" s="40">
        <v>22965586000</v>
      </c>
      <c r="I33" s="40">
        <v>0</v>
      </c>
      <c r="J33" s="40">
        <v>0</v>
      </c>
      <c r="K33" s="40">
        <v>2179000</v>
      </c>
      <c r="L33" s="40">
        <v>0</v>
      </c>
      <c r="M33" s="40">
        <v>0</v>
      </c>
      <c r="N33" s="40">
        <v>2000</v>
      </c>
      <c r="O33" s="40">
        <v>0</v>
      </c>
      <c r="P33" s="41">
        <f t="shared" si="3"/>
        <v>22968117000</v>
      </c>
    </row>
    <row r="34" spans="1:16" ht="18.75" customHeight="1" thickBot="1">
      <c r="A34" s="5"/>
      <c r="B34" s="25" t="s">
        <v>61</v>
      </c>
      <c r="C34" s="5"/>
      <c r="E34" s="26" t="s">
        <v>101</v>
      </c>
      <c r="F34" s="38">
        <v>480357000</v>
      </c>
      <c r="G34" s="39">
        <v>0</v>
      </c>
      <c r="H34" s="40">
        <v>37300737000</v>
      </c>
      <c r="I34" s="40">
        <v>0</v>
      </c>
      <c r="J34" s="40">
        <v>0</v>
      </c>
      <c r="K34" s="40">
        <v>0</v>
      </c>
      <c r="L34" s="40">
        <v>300000</v>
      </c>
      <c r="M34" s="40">
        <v>0</v>
      </c>
      <c r="N34" s="40">
        <v>1191795000</v>
      </c>
      <c r="O34" s="40">
        <v>0</v>
      </c>
      <c r="P34" s="41">
        <f t="shared" si="3"/>
        <v>38973189000</v>
      </c>
    </row>
    <row r="35" spans="1:16" ht="18.75" customHeight="1" thickBot="1">
      <c r="A35" s="5"/>
      <c r="B35" s="25" t="s">
        <v>62</v>
      </c>
      <c r="C35" s="5"/>
      <c r="E35" s="26" t="s">
        <v>102</v>
      </c>
      <c r="F35" s="38">
        <v>0</v>
      </c>
      <c r="G35" s="39">
        <v>0</v>
      </c>
      <c r="H35" s="40">
        <v>1128824000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1">
        <f t="shared" si="3"/>
        <v>1128824000</v>
      </c>
    </row>
    <row r="36" spans="1:16" ht="18.75" customHeight="1" thickBot="1">
      <c r="A36" s="5"/>
      <c r="B36" s="25" t="s">
        <v>63</v>
      </c>
      <c r="C36" s="5"/>
      <c r="E36" s="26" t="s">
        <v>103</v>
      </c>
      <c r="F36" s="38">
        <v>0</v>
      </c>
      <c r="G36" s="39">
        <v>0</v>
      </c>
      <c r="H36" s="40">
        <v>1071550000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1439621000</v>
      </c>
      <c r="P36" s="41">
        <f t="shared" si="3"/>
        <v>2511171000</v>
      </c>
    </row>
    <row r="37" spans="1:16" ht="18.75" customHeight="1" thickBot="1">
      <c r="A37" s="5"/>
      <c r="B37" s="25" t="s">
        <v>64</v>
      </c>
      <c r="C37" s="5"/>
      <c r="E37" s="26" t="s">
        <v>104</v>
      </c>
      <c r="F37" s="38">
        <v>31357000</v>
      </c>
      <c r="G37" s="39">
        <v>65536000</v>
      </c>
      <c r="H37" s="40">
        <v>0</v>
      </c>
      <c r="I37" s="40">
        <v>41648000</v>
      </c>
      <c r="J37" s="40">
        <v>0</v>
      </c>
      <c r="K37" s="40">
        <v>0</v>
      </c>
      <c r="L37" s="40">
        <v>0</v>
      </c>
      <c r="M37" s="40">
        <v>0</v>
      </c>
      <c r="N37" s="40">
        <v>8700000</v>
      </c>
      <c r="O37" s="40">
        <v>1489930000</v>
      </c>
      <c r="P37" s="41">
        <f t="shared" si="3"/>
        <v>1637171000</v>
      </c>
    </row>
    <row r="38" spans="1:16" ht="18.75" customHeight="1" thickBot="1">
      <c r="A38" s="5"/>
      <c r="B38" s="25" t="s">
        <v>65</v>
      </c>
      <c r="C38" s="5"/>
      <c r="E38" s="26" t="s">
        <v>105</v>
      </c>
      <c r="F38" s="38">
        <v>4182190000</v>
      </c>
      <c r="G38" s="39">
        <v>12000</v>
      </c>
      <c r="H38" s="40">
        <v>19021000</v>
      </c>
      <c r="I38" s="40">
        <v>0</v>
      </c>
      <c r="J38" s="40">
        <v>0</v>
      </c>
      <c r="K38" s="40">
        <v>0</v>
      </c>
      <c r="L38" s="40">
        <v>0</v>
      </c>
      <c r="M38" s="40">
        <v>177384000</v>
      </c>
      <c r="N38" s="40">
        <v>234500000</v>
      </c>
      <c r="O38" s="40">
        <v>18616000</v>
      </c>
      <c r="P38" s="41">
        <f t="shared" si="3"/>
        <v>4631723000</v>
      </c>
    </row>
    <row r="39" spans="1:16" ht="18.75" customHeight="1" thickBot="1">
      <c r="A39" s="5"/>
      <c r="B39" s="25" t="s">
        <v>66</v>
      </c>
      <c r="C39" s="5"/>
      <c r="E39" s="26" t="s">
        <v>106</v>
      </c>
      <c r="F39" s="38">
        <v>656672000</v>
      </c>
      <c r="G39" s="39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1">
        <f t="shared" si="3"/>
        <v>656672000</v>
      </c>
    </row>
    <row r="40" spans="1:16" ht="18.75" customHeight="1" thickBot="1">
      <c r="A40" s="5"/>
      <c r="B40" s="25" t="s">
        <v>67</v>
      </c>
      <c r="C40" s="5"/>
      <c r="E40" s="26" t="s">
        <v>107</v>
      </c>
      <c r="F40" s="38">
        <v>307435756000</v>
      </c>
      <c r="G40" s="39">
        <v>0</v>
      </c>
      <c r="H40" s="40">
        <v>248187000</v>
      </c>
      <c r="I40" s="40">
        <v>21274257000</v>
      </c>
      <c r="J40" s="40">
        <v>0</v>
      </c>
      <c r="K40" s="40">
        <v>3578594000</v>
      </c>
      <c r="L40" s="40">
        <v>0</v>
      </c>
      <c r="M40" s="40">
        <v>0</v>
      </c>
      <c r="N40" s="40">
        <v>2615000</v>
      </c>
      <c r="O40" s="40">
        <v>135731444000</v>
      </c>
      <c r="P40" s="41">
        <f t="shared" si="3"/>
        <v>468270853000</v>
      </c>
    </row>
    <row r="41" spans="1:16" ht="18.75" customHeight="1" thickBot="1">
      <c r="A41" s="5"/>
      <c r="B41" s="25" t="s">
        <v>68</v>
      </c>
      <c r="C41" s="5"/>
      <c r="E41" s="26" t="s">
        <v>108</v>
      </c>
      <c r="F41" s="38">
        <v>4067395000</v>
      </c>
      <c r="G41" s="39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7141000</v>
      </c>
      <c r="P41" s="41">
        <f t="shared" si="3"/>
        <v>4074536000</v>
      </c>
    </row>
    <row r="42" spans="1:16" ht="18.75" customHeight="1" thickBot="1">
      <c r="A42" s="5"/>
      <c r="B42" s="25" t="s">
        <v>69</v>
      </c>
      <c r="C42" s="5"/>
      <c r="E42" s="26" t="s">
        <v>109</v>
      </c>
      <c r="F42" s="38">
        <v>427532000</v>
      </c>
      <c r="G42" s="39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1">
        <f t="shared" si="3"/>
        <v>427532000</v>
      </c>
    </row>
    <row r="43" spans="1:16" ht="18.75" customHeight="1" thickBot="1">
      <c r="A43" s="5"/>
      <c r="B43" s="25" t="s">
        <v>70</v>
      </c>
      <c r="C43" s="5"/>
      <c r="E43" s="26" t="s">
        <v>110</v>
      </c>
      <c r="F43" s="38">
        <v>8893370000</v>
      </c>
      <c r="G43" s="39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511000000</v>
      </c>
      <c r="N43" s="40">
        <v>115992492000</v>
      </c>
      <c r="O43" s="40">
        <v>0</v>
      </c>
      <c r="P43" s="41">
        <f t="shared" si="3"/>
        <v>125396862000</v>
      </c>
    </row>
    <row r="44" spans="1:16" ht="18.75" customHeight="1" thickBot="1">
      <c r="A44" s="5"/>
      <c r="B44" s="25" t="s">
        <v>71</v>
      </c>
      <c r="C44" s="5"/>
      <c r="E44" s="26" t="s">
        <v>111</v>
      </c>
      <c r="F44" s="38">
        <v>496452000</v>
      </c>
      <c r="G44" s="39">
        <v>0</v>
      </c>
      <c r="H44" s="40">
        <v>0</v>
      </c>
      <c r="I44" s="40">
        <v>0</v>
      </c>
      <c r="J44" s="40">
        <v>0</v>
      </c>
      <c r="K44" s="40">
        <v>0</v>
      </c>
      <c r="L44" s="40">
        <v>58379377000</v>
      </c>
      <c r="M44" s="40">
        <v>0</v>
      </c>
      <c r="N44" s="40">
        <v>0</v>
      </c>
      <c r="O44" s="40">
        <v>0</v>
      </c>
      <c r="P44" s="41">
        <f t="shared" si="3"/>
        <v>58875829000</v>
      </c>
    </row>
    <row r="45" spans="1:16" ht="18.75" customHeight="1" thickBot="1">
      <c r="A45" s="5"/>
      <c r="B45" s="25" t="s">
        <v>72</v>
      </c>
      <c r="C45" s="5"/>
      <c r="E45" s="26" t="s">
        <v>112</v>
      </c>
      <c r="F45" s="38">
        <v>800673000</v>
      </c>
      <c r="G45" s="39">
        <v>0</v>
      </c>
      <c r="H45" s="40">
        <v>0</v>
      </c>
      <c r="I45" s="40">
        <v>160155000</v>
      </c>
      <c r="J45" s="40">
        <v>0</v>
      </c>
      <c r="K45" s="40">
        <v>2358274000</v>
      </c>
      <c r="L45" s="40">
        <v>0</v>
      </c>
      <c r="M45" s="40">
        <v>0</v>
      </c>
      <c r="N45" s="40">
        <v>0</v>
      </c>
      <c r="O45" s="40">
        <v>0</v>
      </c>
      <c r="P45" s="41">
        <f t="shared" si="3"/>
        <v>3319102000</v>
      </c>
    </row>
    <row r="46" spans="1:16" ht="18.75" customHeight="1" thickBot="1">
      <c r="A46" s="5"/>
      <c r="B46" s="25" t="s">
        <v>73</v>
      </c>
      <c r="C46" s="5"/>
      <c r="E46" s="26" t="s">
        <v>113</v>
      </c>
      <c r="F46" s="38">
        <v>1719776000</v>
      </c>
      <c r="G46" s="39">
        <v>281000</v>
      </c>
      <c r="H46" s="40">
        <v>0</v>
      </c>
      <c r="I46" s="40">
        <v>526004000</v>
      </c>
      <c r="J46" s="40">
        <v>0</v>
      </c>
      <c r="K46" s="40">
        <v>0</v>
      </c>
      <c r="L46" s="40">
        <v>20000</v>
      </c>
      <c r="M46" s="40">
        <v>2881166000</v>
      </c>
      <c r="N46" s="40">
        <v>0</v>
      </c>
      <c r="O46" s="40">
        <v>0</v>
      </c>
      <c r="P46" s="41">
        <f t="shared" si="3"/>
        <v>5127247000</v>
      </c>
    </row>
    <row r="47" spans="1:16" ht="18.75" customHeight="1" thickBot="1">
      <c r="A47" s="5"/>
      <c r="B47" s="25" t="s">
        <v>74</v>
      </c>
      <c r="C47" s="5"/>
      <c r="E47" s="26" t="s">
        <v>114</v>
      </c>
      <c r="F47" s="38">
        <v>0</v>
      </c>
      <c r="G47" s="39">
        <v>0</v>
      </c>
      <c r="H47" s="40">
        <v>93163000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1">
        <f t="shared" si="3"/>
        <v>93163000</v>
      </c>
    </row>
    <row r="48" spans="1:16" ht="18.75" customHeight="1" thickBot="1">
      <c r="A48" s="5"/>
      <c r="B48" s="25" t="s">
        <v>75</v>
      </c>
      <c r="C48" s="5"/>
      <c r="E48" s="26" t="s">
        <v>115</v>
      </c>
      <c r="F48" s="38">
        <v>338352000</v>
      </c>
      <c r="G48" s="39">
        <v>0</v>
      </c>
      <c r="H48" s="40">
        <v>0</v>
      </c>
      <c r="I48" s="40">
        <v>844004000</v>
      </c>
      <c r="J48" s="40">
        <v>0</v>
      </c>
      <c r="K48" s="40">
        <v>0</v>
      </c>
      <c r="L48" s="40">
        <v>0</v>
      </c>
      <c r="M48" s="40">
        <v>0</v>
      </c>
      <c r="N48" s="40">
        <v>152000</v>
      </c>
      <c r="O48" s="40">
        <v>124626623000</v>
      </c>
      <c r="P48" s="41">
        <f t="shared" si="3"/>
        <v>125809131000</v>
      </c>
    </row>
    <row r="49" spans="1:16" ht="18.75" customHeight="1" thickBot="1">
      <c r="A49" s="5"/>
      <c r="B49" s="25" t="s">
        <v>76</v>
      </c>
      <c r="C49" s="5"/>
      <c r="E49" s="26" t="s">
        <v>116</v>
      </c>
      <c r="F49" s="38">
        <v>5924263000</v>
      </c>
      <c r="G49" s="39">
        <v>3833000</v>
      </c>
      <c r="H49" s="40">
        <v>0</v>
      </c>
      <c r="I49" s="40">
        <v>2011191000</v>
      </c>
      <c r="J49" s="40">
        <v>0</v>
      </c>
      <c r="K49" s="40">
        <v>0</v>
      </c>
      <c r="L49" s="40">
        <v>46000</v>
      </c>
      <c r="M49" s="40">
        <v>0</v>
      </c>
      <c r="N49" s="40">
        <v>0</v>
      </c>
      <c r="O49" s="40">
        <v>0</v>
      </c>
      <c r="P49" s="41">
        <f t="shared" si="3"/>
        <v>7939333000</v>
      </c>
    </row>
    <row r="50" spans="1:16" ht="18.75" customHeight="1" thickBot="1">
      <c r="A50" s="5"/>
      <c r="B50" s="25" t="s">
        <v>77</v>
      </c>
      <c r="C50" s="5"/>
      <c r="E50" s="26" t="s">
        <v>117</v>
      </c>
      <c r="F50" s="38">
        <v>254783000</v>
      </c>
      <c r="G50" s="39">
        <v>333000</v>
      </c>
      <c r="H50" s="40">
        <v>0</v>
      </c>
      <c r="I50" s="40">
        <v>1318540000</v>
      </c>
      <c r="J50" s="40">
        <v>404935000</v>
      </c>
      <c r="K50" s="40">
        <v>847807000</v>
      </c>
      <c r="L50" s="40">
        <v>835000</v>
      </c>
      <c r="M50" s="40">
        <v>0</v>
      </c>
      <c r="N50" s="40">
        <v>0</v>
      </c>
      <c r="O50" s="40">
        <v>500000</v>
      </c>
      <c r="P50" s="41">
        <f t="shared" si="3"/>
        <v>2827733000</v>
      </c>
    </row>
    <row r="51" spans="1:16" ht="18.75" customHeight="1" thickBot="1">
      <c r="A51" s="5"/>
      <c r="B51" s="25" t="s">
        <v>78</v>
      </c>
      <c r="C51" s="5"/>
      <c r="E51" s="26" t="s">
        <v>118</v>
      </c>
      <c r="F51" s="38">
        <v>1185114000</v>
      </c>
      <c r="G51" s="39">
        <v>245000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1">
        <f t="shared" si="3"/>
        <v>1185359000</v>
      </c>
    </row>
    <row r="52" spans="1:16" ht="18.75" customHeight="1" thickBot="1">
      <c r="A52" s="5"/>
      <c r="B52" s="25" t="s">
        <v>79</v>
      </c>
      <c r="C52" s="5"/>
      <c r="E52" s="26" t="s">
        <v>119</v>
      </c>
      <c r="F52" s="38">
        <v>162099000</v>
      </c>
      <c r="G52" s="39">
        <v>754000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2299483000</v>
      </c>
      <c r="N52" s="40">
        <v>15345110000</v>
      </c>
      <c r="O52" s="40">
        <v>3035000</v>
      </c>
      <c r="P52" s="41">
        <f t="shared" si="3"/>
        <v>17810481000</v>
      </c>
    </row>
    <row r="53" spans="1:16" ht="18.75" customHeight="1" thickBot="1">
      <c r="A53" s="5"/>
      <c r="B53" s="25" t="s">
        <v>80</v>
      </c>
      <c r="C53" s="5"/>
      <c r="E53" s="26" t="s">
        <v>120</v>
      </c>
      <c r="F53" s="38">
        <v>10407464000</v>
      </c>
      <c r="G53" s="39">
        <v>0</v>
      </c>
      <c r="H53" s="40">
        <v>0</v>
      </c>
      <c r="I53" s="40">
        <v>29530405000</v>
      </c>
      <c r="J53" s="40">
        <v>155715000</v>
      </c>
      <c r="K53" s="40">
        <v>0</v>
      </c>
      <c r="L53" s="40">
        <v>122719000</v>
      </c>
      <c r="M53" s="40">
        <v>0</v>
      </c>
      <c r="N53" s="40">
        <v>66549000</v>
      </c>
      <c r="O53" s="40">
        <v>20064000</v>
      </c>
      <c r="P53" s="41">
        <f t="shared" si="3"/>
        <v>40302916000</v>
      </c>
    </row>
    <row r="54" spans="1:16" ht="18.75" customHeight="1" thickBot="1">
      <c r="A54" s="5"/>
      <c r="B54" s="25" t="s">
        <v>81</v>
      </c>
      <c r="C54" s="5"/>
      <c r="E54" s="26" t="s">
        <v>121</v>
      </c>
      <c r="F54" s="38">
        <v>451106000</v>
      </c>
      <c r="G54" s="39">
        <v>0</v>
      </c>
      <c r="H54" s="40">
        <v>0</v>
      </c>
      <c r="I54" s="40">
        <v>1000000</v>
      </c>
      <c r="J54" s="40">
        <v>0</v>
      </c>
      <c r="K54" s="40">
        <v>0</v>
      </c>
      <c r="L54" s="40">
        <v>295000</v>
      </c>
      <c r="M54" s="40">
        <v>0</v>
      </c>
      <c r="N54" s="40">
        <v>0</v>
      </c>
      <c r="O54" s="40">
        <v>0</v>
      </c>
      <c r="P54" s="41">
        <f t="shared" si="3"/>
        <v>452401000</v>
      </c>
    </row>
    <row r="55" spans="1:16" ht="18.75" customHeight="1" thickBot="1">
      <c r="A55" s="5"/>
      <c r="B55" s="25" t="s">
        <v>82</v>
      </c>
      <c r="C55" s="5"/>
      <c r="E55" s="26" t="s">
        <v>122</v>
      </c>
      <c r="F55" s="38">
        <v>450865000</v>
      </c>
      <c r="G55" s="39">
        <v>0</v>
      </c>
      <c r="H55" s="40">
        <v>55599000</v>
      </c>
      <c r="I55" s="40">
        <v>5245900000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1">
        <f t="shared" si="3"/>
        <v>5752364000</v>
      </c>
    </row>
    <row r="56" spans="1:16" ht="18.75" customHeight="1" thickBot="1">
      <c r="A56" s="5"/>
      <c r="B56" s="25" t="s">
        <v>83</v>
      </c>
      <c r="C56" s="5"/>
      <c r="E56" s="26" t="s">
        <v>123</v>
      </c>
      <c r="F56" s="38">
        <v>18568354000</v>
      </c>
      <c r="G56" s="39">
        <v>705000</v>
      </c>
      <c r="H56" s="40">
        <v>0</v>
      </c>
      <c r="I56" s="40">
        <v>10457320000</v>
      </c>
      <c r="J56" s="40">
        <v>0</v>
      </c>
      <c r="K56" s="40">
        <v>0</v>
      </c>
      <c r="L56" s="40">
        <v>433000</v>
      </c>
      <c r="M56" s="40">
        <v>0</v>
      </c>
      <c r="N56" s="40">
        <v>0</v>
      </c>
      <c r="O56" s="40">
        <v>164000</v>
      </c>
      <c r="P56" s="41">
        <f t="shared" si="3"/>
        <v>29026976000</v>
      </c>
    </row>
    <row r="57" spans="1:16" ht="18.75" customHeight="1" hidden="1" thickBot="1">
      <c r="A57" s="5" t="s">
        <v>25</v>
      </c>
      <c r="B57" s="25"/>
      <c r="C57" s="5"/>
      <c r="E57" s="27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5"/>
    </row>
    <row r="58" spans="1:16" ht="11.25" customHeight="1" thickBot="1">
      <c r="A58" s="11" t="s">
        <v>25</v>
      </c>
      <c r="B58" s="28"/>
      <c r="C58" s="11"/>
      <c r="E58" s="29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6" ht="24.75" customHeight="1" thickBot="1">
      <c r="A59" s="30"/>
      <c r="B59" s="31" t="s">
        <v>46</v>
      </c>
      <c r="C59" s="32"/>
      <c r="D59" s="32"/>
      <c r="E59" s="33" t="s">
        <v>33</v>
      </c>
      <c r="F59" s="47">
        <v>389773780000</v>
      </c>
      <c r="G59" s="48">
        <v>56260942000</v>
      </c>
      <c r="H59" s="48">
        <v>84058928000</v>
      </c>
      <c r="I59" s="48">
        <v>71565924000</v>
      </c>
      <c r="J59" s="48">
        <v>560650000</v>
      </c>
      <c r="K59" s="48">
        <v>7192107000</v>
      </c>
      <c r="L59" s="48">
        <v>58506086000</v>
      </c>
      <c r="M59" s="48">
        <v>17702330000</v>
      </c>
      <c r="N59" s="49">
        <v>132896516000</v>
      </c>
      <c r="O59" s="50">
        <v>263503934000</v>
      </c>
      <c r="P59" s="51">
        <f aca="true" t="shared" si="4" ref="P59:P64">SUM(F59:O59)</f>
        <v>1082021197000</v>
      </c>
    </row>
    <row r="60" spans="1:16" ht="24.75" customHeight="1" thickBot="1">
      <c r="A60" s="30"/>
      <c r="B60" s="31" t="s">
        <v>47</v>
      </c>
      <c r="C60" s="32"/>
      <c r="D60" s="32"/>
      <c r="E60" s="33" t="s">
        <v>34</v>
      </c>
      <c r="F60" s="47">
        <v>8935880500</v>
      </c>
      <c r="G60" s="48">
        <v>101734000</v>
      </c>
      <c r="H60" s="48">
        <v>1111770000</v>
      </c>
      <c r="I60" s="48">
        <v>36138222000</v>
      </c>
      <c r="J60" s="48">
        <v>65285000</v>
      </c>
      <c r="K60" s="48">
        <v>1279608000</v>
      </c>
      <c r="L60" s="48">
        <v>3529040000</v>
      </c>
      <c r="M60" s="48">
        <v>1510478500</v>
      </c>
      <c r="N60" s="49">
        <v>29642550000</v>
      </c>
      <c r="O60" s="52">
        <v>108606000</v>
      </c>
      <c r="P60" s="51">
        <f t="shared" si="4"/>
        <v>82423174000</v>
      </c>
    </row>
    <row r="61" spans="1:16" ht="24.75" customHeight="1" thickBot="1">
      <c r="A61" s="30"/>
      <c r="B61" s="31" t="s">
        <v>31</v>
      </c>
      <c r="C61" s="32"/>
      <c r="D61" s="32"/>
      <c r="E61" s="33" t="s">
        <v>35</v>
      </c>
      <c r="F61" s="47">
        <v>682472000</v>
      </c>
      <c r="G61" s="48">
        <v>280000</v>
      </c>
      <c r="H61" s="48">
        <v>229643000</v>
      </c>
      <c r="I61" s="48">
        <v>6636539000</v>
      </c>
      <c r="J61" s="48">
        <v>0</v>
      </c>
      <c r="K61" s="48">
        <v>0</v>
      </c>
      <c r="L61" s="48">
        <v>0</v>
      </c>
      <c r="M61" s="48">
        <v>74564000</v>
      </c>
      <c r="N61" s="49">
        <v>0</v>
      </c>
      <c r="O61" s="52">
        <v>202000</v>
      </c>
      <c r="P61" s="51">
        <f t="shared" si="4"/>
        <v>7623700000</v>
      </c>
    </row>
    <row r="62" spans="1:16" ht="24.75" customHeight="1" thickBot="1">
      <c r="A62" s="30" t="s">
        <v>36</v>
      </c>
      <c r="B62" s="31"/>
      <c r="C62" s="32"/>
      <c r="D62" s="32"/>
      <c r="E62" s="33" t="s">
        <v>37</v>
      </c>
      <c r="F62" s="47">
        <f aca="true" t="shared" si="5" ref="F62:O62">F61+F60+F59</f>
        <v>399392132500</v>
      </c>
      <c r="G62" s="48">
        <f t="shared" si="5"/>
        <v>56362956000</v>
      </c>
      <c r="H62" s="48">
        <f t="shared" si="5"/>
        <v>85400341000</v>
      </c>
      <c r="I62" s="48">
        <f t="shared" si="5"/>
        <v>114340685000</v>
      </c>
      <c r="J62" s="48">
        <f t="shared" si="5"/>
        <v>625935000</v>
      </c>
      <c r="K62" s="48">
        <f t="shared" si="5"/>
        <v>8471715000</v>
      </c>
      <c r="L62" s="48">
        <f t="shared" si="5"/>
        <v>62035126000</v>
      </c>
      <c r="M62" s="48">
        <f t="shared" si="5"/>
        <v>19287372500</v>
      </c>
      <c r="N62" s="48">
        <f t="shared" si="5"/>
        <v>162539066000</v>
      </c>
      <c r="O62" s="50">
        <f t="shared" si="5"/>
        <v>263612742000</v>
      </c>
      <c r="P62" s="51">
        <f t="shared" si="4"/>
        <v>1172068071000</v>
      </c>
    </row>
    <row r="63" spans="1:17" ht="24.75" customHeight="1" thickBot="1">
      <c r="A63" s="3" t="s">
        <v>32</v>
      </c>
      <c r="B63" s="34"/>
      <c r="C63" s="32"/>
      <c r="D63" s="32"/>
      <c r="E63" s="33" t="s">
        <v>50</v>
      </c>
      <c r="F63" s="47">
        <v>71298046000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50">
        <v>0</v>
      </c>
      <c r="P63" s="53">
        <f t="shared" si="4"/>
        <v>71298046000</v>
      </c>
      <c r="Q63" s="35"/>
    </row>
    <row r="64" spans="1:17" ht="24.75" customHeight="1" thickBot="1">
      <c r="A64" s="3" t="s">
        <v>38</v>
      </c>
      <c r="B64" s="34"/>
      <c r="C64" s="32"/>
      <c r="D64" s="32"/>
      <c r="E64" s="33" t="s">
        <v>39</v>
      </c>
      <c r="F64" s="47">
        <v>155001000</v>
      </c>
      <c r="G64" s="48">
        <v>0</v>
      </c>
      <c r="H64" s="48">
        <v>0</v>
      </c>
      <c r="I64" s="48">
        <v>5153955000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50">
        <v>0</v>
      </c>
      <c r="P64" s="54">
        <f t="shared" si="4"/>
        <v>5308956000</v>
      </c>
      <c r="Q64" s="35"/>
    </row>
    <row r="65" spans="1:16" ht="33.75" customHeight="1" hidden="1" thickBot="1">
      <c r="A65" s="3" t="s">
        <v>36</v>
      </c>
      <c r="B65" s="34"/>
      <c r="C65" s="32"/>
      <c r="D65" s="32"/>
      <c r="E65" s="36" t="s">
        <v>40</v>
      </c>
      <c r="F65" s="47">
        <f>F62-F63</f>
        <v>328094086500</v>
      </c>
      <c r="G65" s="48">
        <f aca="true" t="shared" si="6" ref="G65:P65">G62-G63</f>
        <v>56362956000</v>
      </c>
      <c r="H65" s="48">
        <f t="shared" si="6"/>
        <v>85400341000</v>
      </c>
      <c r="I65" s="48">
        <f t="shared" si="6"/>
        <v>114340685000</v>
      </c>
      <c r="J65" s="48">
        <f t="shared" si="6"/>
        <v>625935000</v>
      </c>
      <c r="K65" s="48">
        <f t="shared" si="6"/>
        <v>8471715000</v>
      </c>
      <c r="L65" s="48">
        <f t="shared" si="6"/>
        <v>62035126000</v>
      </c>
      <c r="M65" s="48">
        <f t="shared" si="6"/>
        <v>19287372500</v>
      </c>
      <c r="N65" s="48">
        <f t="shared" si="6"/>
        <v>162539066000</v>
      </c>
      <c r="O65" s="50">
        <f t="shared" si="6"/>
        <v>263612742000</v>
      </c>
      <c r="P65" s="51">
        <f t="shared" si="6"/>
        <v>1100770025000</v>
      </c>
    </row>
    <row r="66" spans="1:16" ht="31.5" customHeight="1" thickBot="1">
      <c r="A66" s="31" t="s">
        <v>36</v>
      </c>
      <c r="B66" s="34"/>
      <c r="C66" s="32"/>
      <c r="D66" s="32"/>
      <c r="E66" s="36" t="s">
        <v>41</v>
      </c>
      <c r="F66" s="47">
        <f aca="true" t="shared" si="7" ref="F66:P66">F62-(F63+F64)</f>
        <v>327939085500</v>
      </c>
      <c r="G66" s="48">
        <f t="shared" si="7"/>
        <v>56362956000</v>
      </c>
      <c r="H66" s="48">
        <f t="shared" si="7"/>
        <v>85400341000</v>
      </c>
      <c r="I66" s="48">
        <f t="shared" si="7"/>
        <v>109186730000</v>
      </c>
      <c r="J66" s="48">
        <f t="shared" si="7"/>
        <v>625935000</v>
      </c>
      <c r="K66" s="48">
        <f t="shared" si="7"/>
        <v>8471715000</v>
      </c>
      <c r="L66" s="48">
        <f t="shared" si="7"/>
        <v>62035126000</v>
      </c>
      <c r="M66" s="48">
        <f t="shared" si="7"/>
        <v>19287372500</v>
      </c>
      <c r="N66" s="48">
        <f t="shared" si="7"/>
        <v>162539066000</v>
      </c>
      <c r="O66" s="50">
        <f t="shared" si="7"/>
        <v>263612742000</v>
      </c>
      <c r="P66" s="51">
        <f t="shared" si="7"/>
        <v>1095461069000</v>
      </c>
    </row>
    <row r="67" spans="1:3" ht="30" customHeight="1">
      <c r="A67" s="4"/>
      <c r="B67" s="28"/>
      <c r="C67" s="4"/>
    </row>
    <row r="68" ht="30" customHeight="1" hidden="1">
      <c r="B68" s="28"/>
    </row>
    <row r="69" ht="30" customHeight="1" hidden="1">
      <c r="B69" s="28"/>
    </row>
    <row r="70" ht="30" customHeight="1" hidden="1">
      <c r="B70" s="28"/>
    </row>
    <row r="71" ht="30" customHeight="1" hidden="1">
      <c r="B71" s="28"/>
    </row>
    <row r="72" ht="30" customHeight="1">
      <c r="B72" s="28"/>
    </row>
    <row r="73" ht="30" customHeight="1">
      <c r="B73" s="28"/>
    </row>
    <row r="74" ht="30" customHeight="1">
      <c r="B74" s="28"/>
    </row>
    <row r="75" ht="30" customHeight="1">
      <c r="B75" s="28"/>
    </row>
    <row r="76" ht="30" customHeight="1">
      <c r="B76" s="28"/>
    </row>
    <row r="77" ht="34.5" customHeight="1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30" customHeight="1">
      <c r="B87" s="28"/>
    </row>
    <row r="88" ht="30" customHeight="1">
      <c r="B88" s="28"/>
    </row>
    <row r="89" ht="30" customHeight="1">
      <c r="B89" s="28"/>
    </row>
    <row r="90" ht="30" customHeight="1">
      <c r="B90" s="28"/>
    </row>
    <row r="91" ht="30" customHeight="1">
      <c r="B91" s="28"/>
    </row>
    <row r="92" ht="30" customHeight="1">
      <c r="B92" s="28"/>
    </row>
    <row r="93" ht="30" customHeight="1">
      <c r="B93" s="37"/>
    </row>
    <row r="94" ht="30" customHeight="1">
      <c r="B94" s="28"/>
    </row>
    <row r="95" ht="30" customHeight="1">
      <c r="B95" s="37"/>
    </row>
    <row r="96" ht="30" customHeight="1">
      <c r="B96" s="37"/>
    </row>
    <row r="97" ht="30" customHeight="1">
      <c r="B97" s="37"/>
    </row>
    <row r="98" ht="34.5" customHeight="1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</sheetData>
  <sheetProtection formatCells="0" formatColumns="0" formatRows="0" insertColumns="0" insertRows="0" insertHyperlinks="0" deleteColumns="0" deleteRows="0" sort="0" autoFilter="0" pivotTables="0"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330708661417323" right="0.35433070866141736" top="0.31496062992125984" bottom="0.35433070866141736" header="0.15748031496062992" footer="0.15748031496062992"/>
  <pageSetup fitToHeight="1" fitToWidth="1" horizontalDpi="300" verticalDpi="300" orientation="landscape" paperSize="9" scale="38" r:id="rId1"/>
  <rowBreaks count="3" manualBreakCount="3">
    <brk id="57" max="255" man="1"/>
    <brk id="78" max="255" man="1"/>
    <brk id="99" max="255" man="1"/>
  </rowBreaks>
  <ignoredErrors>
    <ignoredError sqref="F15:O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2019-10-16T13:45:16Z</cp:lastPrinted>
  <dcterms:created xsi:type="dcterms:W3CDTF">2005-10-16T12:20:38Z</dcterms:created>
  <dcterms:modified xsi:type="dcterms:W3CDTF">2020-01-02T13:11:47Z</dcterms:modified>
  <cp:category/>
  <cp:version/>
  <cp:contentType/>
  <cp:contentStatus/>
</cp:coreProperties>
</file>