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-2020" sheetId="1" r:id="rId1"/>
    <sheet name="IIA-2021" sheetId="2" r:id="rId2"/>
    <sheet name="IIA-2022" sheetId="3" r:id="rId3"/>
    <sheet name="IIB-2020-2022" sheetId="4" r:id="rId4"/>
    <sheet name="III-2020-2022" sheetId="5" r:id="rId5"/>
  </sheets>
  <definedNames>
    <definedName name="Asama" localSheetId="3">'IIB-2020-2022'!$B$2</definedName>
    <definedName name="Asama" localSheetId="4">'III-2020-2022'!$B$2</definedName>
    <definedName name="Asama">'IIA-2020'!$B$2</definedName>
    <definedName name="AsamaAd" localSheetId="3">'IIB-2020-2022'!$C$2</definedName>
    <definedName name="AsamaAd" localSheetId="4">'III-2020-2022'!$C$2</definedName>
    <definedName name="AsamaAd">'IIA-2020'!$C$2</definedName>
    <definedName name="AyAd" localSheetId="3">'IIB-2020-2022'!$C$4</definedName>
    <definedName name="AyAd" localSheetId="4">'III-2020-2022'!$C$4</definedName>
    <definedName name="AyAd">'IIA-2020'!$C$4</definedName>
    <definedName name="AyNo" localSheetId="3">'IIB-2020-2022'!$B$4</definedName>
    <definedName name="AyNo" localSheetId="4">'III-2020-2022'!$B$4</definedName>
    <definedName name="AyNo">'IIA-2020'!$B$4</definedName>
    <definedName name="ButceYil" localSheetId="3">'IIB-2020-2022'!$B$1</definedName>
    <definedName name="ButceYil" localSheetId="4">'III-2020-2022'!$B$1</definedName>
    <definedName name="ButceYil">'IIA-2020'!$B$1</definedName>
    <definedName name="SatirBaslik" localSheetId="3">'IIB-2020-2022'!$A$18:$B$68</definedName>
    <definedName name="SatirBaslik" localSheetId="4">'III-2020-2022'!$A$18:$B$31</definedName>
    <definedName name="SatirBaslik">'IIA-2020'!$A$19:$B$153</definedName>
    <definedName name="SatirBaslik1">'IIA-2021'!$A$18:$B$152</definedName>
    <definedName name="SatirBaslik2">'IIA-2022'!$A$18:$B$152</definedName>
    <definedName name="SutunBaslik" localSheetId="3">'IIB-2020-2022'!$D$1:$W$7</definedName>
    <definedName name="SutunBaslik" localSheetId="4">'III-2020-2022'!$D$1:$W$7</definedName>
    <definedName name="SutunBaslik">'IIA-2020'!$D$1:$K$7</definedName>
    <definedName name="SutunBaslik1">'IIA-2021'!$D$1:$K$7</definedName>
    <definedName name="SutunBaslik2">'IIA-2022'!$D$1:$K$7</definedName>
    <definedName name="TeklifYil" localSheetId="3">'IIB-2020-2022'!$B$5</definedName>
    <definedName name="TeklifYil" localSheetId="4">'III-2020-2022'!$B$5</definedName>
    <definedName name="TeklifYil">'IIA-2020'!$B$5</definedName>
    <definedName name="_xlnm.Print_Area" localSheetId="2">'IIA-2022'!$A$4:$K$152</definedName>
    <definedName name="_xlnm.Print_Titles" localSheetId="0">'IIA-2020'!$15:$18</definedName>
    <definedName name="_xlnm.Print_Titles" localSheetId="1">'IIA-2021'!$14:$17</definedName>
    <definedName name="_xlnm.Print_Titles" localSheetId="2">'IIA-2022'!$14:$17</definedName>
    <definedName name="_xlnm.Print_Titles" localSheetId="4">'III-2020-2022'!$10:$17</definedName>
  </definedNames>
  <calcPr fullCalcOnLoad="1"/>
</workbook>
</file>

<file path=xl/sharedStrings.xml><?xml version="1.0" encoding="utf-8"?>
<sst xmlns="http://schemas.openxmlformats.org/spreadsheetml/2006/main" count="1267" uniqueCount="415">
  <si>
    <t>YIL:</t>
  </si>
  <si>
    <t/>
  </si>
  <si>
    <t>FORMUL</t>
  </si>
  <si>
    <t>X</t>
  </si>
  <si>
    <t>ABSGELIR</t>
  </si>
  <si>
    <t>AŞAMA:</t>
  </si>
  <si>
    <t>YIL</t>
  </si>
  <si>
    <t>AY:</t>
  </si>
  <si>
    <t>ASAMA</t>
  </si>
  <si>
    <t>EKOKOD</t>
  </si>
  <si>
    <t>KURUMLAR</t>
  </si>
  <si>
    <t>KURKOD</t>
  </si>
  <si>
    <t>GELİR</t>
  </si>
  <si>
    <t>Hazine Yardımı</t>
  </si>
  <si>
    <t>FİNANSMAN</t>
  </si>
  <si>
    <t>Net Finansman</t>
  </si>
  <si>
    <t>FINKOD</t>
  </si>
  <si>
    <t>5</t>
  </si>
  <si>
    <t>Öz Gelir</t>
  </si>
  <si>
    <t>Toplam</t>
  </si>
  <si>
    <t>ÖDENEK</t>
  </si>
  <si>
    <t>ABSFINANSMAN</t>
  </si>
  <si>
    <t>ABSKUR</t>
  </si>
  <si>
    <t>TEKLİF YIL:</t>
  </si>
  <si>
    <t>3</t>
  </si>
  <si>
    <t>04.2.2,04.2.1</t>
  </si>
  <si>
    <t>Toplam Finansman</t>
  </si>
  <si>
    <t>DİĞER ÖZEL BÜTÇELİ KURULUŞLAR</t>
  </si>
  <si>
    <t>ÖZEL BÜTÇELİ KURUMLAR TOPLAMI</t>
  </si>
  <si>
    <t>DÖNEMİ BÜTÇE GELİRLERİ</t>
  </si>
  <si>
    <t>38/40</t>
  </si>
  <si>
    <t>40/42</t>
  </si>
  <si>
    <t>BUTCEYILI</t>
  </si>
  <si>
    <t>ABSODENEKYIL</t>
  </si>
  <si>
    <t>ÖZEL BÜTÇELİ DİĞER KURUMLAR</t>
  </si>
  <si>
    <t>10</t>
  </si>
  <si>
    <t>2020</t>
  </si>
  <si>
    <t>Ekim</t>
  </si>
  <si>
    <t>Cumhurbaşkanı Teklifi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</si>
  <si>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</si>
  <si>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</si>
  <si>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</si>
  <si>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</si>
  <si>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</si>
  <si>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</si>
  <si>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</si>
  <si>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</si>
  <si>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</si>
  <si>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</si>
  <si>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</si>
  <si>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</si>
  <si>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</si>
  <si>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</si>
  <si>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</si>
  <si>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</si>
  <si>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</si>
  <si>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</si>
  <si>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</si>
  <si>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</si>
  <si>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</si>
  <si>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</si>
  <si>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</si>
  <si>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</si>
  <si>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</si>
  <si>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</si>
  <si>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</si>
  <si>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</si>
  <si>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</si>
  <si>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</si>
  <si>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</si>
  <si>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</si>
  <si>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</si>
  <si>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</si>
  <si>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</si>
  <si>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</si>
  <si>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</si>
  <si>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</si>
  <si>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</si>
  <si>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</si>
  <si>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</si>
  <si>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</si>
  <si>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</si>
  <si>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</si>
  <si>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</si>
  <si>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</si>
  <si>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</si>
  <si>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</si>
  <si>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</si>
  <si>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</si>
  <si>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</si>
  <si>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</si>
  <si>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</si>
  <si>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</si>
  <si>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</si>
  <si>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</si>
  <si>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</si>
  <si>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</si>
  <si>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</si>
  <si>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</si>
  <si>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</si>
  <si>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</si>
  <si>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</si>
  <si>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</si>
  <si>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</si>
  <si>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</si>
  <si>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</si>
  <si>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</si>
  <si>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</si>
  <si>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</si>
  <si>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</si>
  <si>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</si>
  <si>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</si>
  <si>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</si>
  <si>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</si>
  <si>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</si>
  <si>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</si>
  <si>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</si>
  <si>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</si>
  <si>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</si>
  <si>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</si>
  <si>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</si>
  <si>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</si>
  <si>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</si>
  <si>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</si>
  <si>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</si>
  <si>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</si>
  <si>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</si>
  <si>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</si>
  <si>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</si>
  <si>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</si>
  <si>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</si>
  <si>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</si>
  <si>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</si>
  <si>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</si>
  <si>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</si>
  <si>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</si>
  <si>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</si>
  <si>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</si>
  <si>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</si>
  <si>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</si>
  <si>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</si>
  <si>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</si>
  <si>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</si>
  <si>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</si>
  <si>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</si>
  <si>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</si>
  <si>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</si>
  <si>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</si>
  <si>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</si>
  <si>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</si>
  <si>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</si>
  <si>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</si>
  <si>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</si>
  <si>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</si>
  <si>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</si>
  <si>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</si>
  <si>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</si>
  <si>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</si>
  <si>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</si>
  <si>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</si>
  <si>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</si>
  <si>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</si>
  <si>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</si>
  <si>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</si>
  <si>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</si>
  <si>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</si>
  <si>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</si>
  <si>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</si>
  <si>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</si>
  <si>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</si>
  <si>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</si>
  <si>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</si>
  <si>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</si>
  <si>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</si>
  <si>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</si>
  <si>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</si>
  <si>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</si>
  <si>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</si>
  <si>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</si>
  <si>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</si>
  <si>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</si>
  <si>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</si>
  <si>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</si>
  <si>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</si>
  <si>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</si>
  <si>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</si>
  <si>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</si>
  <si>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</si>
  <si>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</si>
  <si>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</si>
  <si>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</si>
  <si>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</si>
  <si>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</si>
  <si>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</si>
  <si>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</si>
  <si>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</si>
  <si>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</si>
  <si>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</si>
  <si>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</si>
  <si>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</si>
  <si>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</si>
  <si>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</si>
  <si>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</si>
  <si>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</si>
  <si>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</si>
  <si>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</si>
  <si>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</si>
  <si>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</si>
  <si>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</si>
  <si>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</si>
  <si>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</si>
  <si>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</si>
  <si>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</si>
  <si>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</si>
  <si>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</si>
  <si>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</si>
  <si>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</si>
  <si>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</si>
  <si>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</si>
  <si>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</si>
  <si>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</si>
  <si>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</si>
  <si>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</si>
  <si>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</si>
  <si>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</si>
  <si>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</si>
  <si>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</si>
  <si>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</si>
  <si>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</si>
  <si>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</si>
  <si>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</si>
  <si>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</si>
  <si>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</si>
  <si>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</si>
  <si>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</si>
  <si>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</si>
  <si>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</si>
  <si>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</si>
  <si>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</si>
  <si>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</si>
  <si>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</si>
  <si>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</si>
  <si>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</si>
  <si>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</si>
  <si>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</si>
  <si>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</si>
  <si>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</si>
  <si>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</si>
  <si>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</si>
  <si>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</si>
  <si>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</si>
  <si>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</si>
  <si>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</si>
  <si>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</si>
  <si>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</si>
  <si>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</si>
  <si>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</si>
  <si>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</si>
  <si>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</si>
  <si>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</si>
  <si>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</si>
  <si>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</si>
  <si>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</si>
  <si>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</si>
  <si>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</si>
  <si>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</si>
  <si>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</si>
  <si>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</si>
  <si>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</si>
  <si>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</si>
  <si>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</si>
  <si>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</si>
  <si>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</si>
  <si>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</si>
  <si>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</si>
  <si>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</si>
  <si>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</si>
  <si>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</si>
  <si>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</si>
  <si>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</si>
  <si>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</si>
  <si>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</si>
  <si>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</si>
  <si>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</si>
  <si>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</si>
  <si>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</si>
  <si>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</si>
  <si>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</si>
  <si>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</si>
  <si>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</si>
  <si>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</si>
  <si>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</si>
  <si>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</si>
  <si>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</si>
  <si>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</si>
  <si>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</si>
  <si>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</si>
  <si>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</si>
  <si>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>(YÜKSEKÖĞRETİM KURUMLARI)</t>
  </si>
  <si>
    <t>2020-2022 DÖNEMİ BÜTÇE GELİRLERİ</t>
  </si>
  <si>
    <t>MERKEZİ YÖNETİM KAPSAMINDAKİ 5018 SAYILI KANUNA EKLİ  (II) SAYILI CETVELDE YER ALAN ÖZEL BÜTÇELİ İDARELER İLE (III) SAYILI CETVELDE 
YER ALAN DÜZENLEYİCİ VE DENETLEYİCİ KURUMLARIN (2020-2022) DÖNEMİ BÜTÇE GELİR VE NET FİNANSMANLARI</t>
  </si>
  <si>
    <t>(ÖZEL BÜTÇELİ KURULUŞLAR - YÜKSEKÖĞRETİM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</si>
  <si>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</si>
  <si>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</si>
  <si>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</si>
  <si>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</si>
  <si>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</si>
  <si>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</si>
  <si>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</si>
  <si>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</si>
  <si>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</si>
  <si>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</si>
  <si>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</si>
  <si>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</si>
  <si>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40.08</t>
  </si>
  <si>
    <t>TÜRKİYE BİLİMSEL VE TEKNOLOJİK ARAŞTIRMA KURUMU</t>
  </si>
  <si>
    <t>40.09</t>
  </si>
  <si>
    <t>TÜRKİYE BİLİMLER AKADEMİSİ</t>
  </si>
  <si>
    <t>40.10</t>
  </si>
  <si>
    <t>TÜRKİYE ADALET AKADEMİSİ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</si>
  <si>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</si>
  <si>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</si>
  <si>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</si>
  <si>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</si>
  <si>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</si>
  <si>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</si>
  <si>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</si>
  <si>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</si>
  <si>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</si>
  <si>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</si>
  <si>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</si>
  <si>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</si>
  <si>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</si>
  <si>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STANDARDLARI ENSTİTÜSÜ</t>
  </si>
  <si>
    <t>40.24</t>
  </si>
  <si>
    <t>TÜRK PATENT VE MARKA KURUMU</t>
  </si>
  <si>
    <t>40.26</t>
  </si>
  <si>
    <t>ULUSAL BOR ARAŞTIRMA ENSTİTÜSÜ</t>
  </si>
  <si>
    <t>40.27</t>
  </si>
  <si>
    <t>TÜRKİYE ATOM ENERJİSİ KURUMU</t>
  </si>
  <si>
    <t>40.28</t>
  </si>
  <si>
    <t>SAVUNMA SANAYİ BAŞKANLIĞI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</si>
  <si>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</si>
  <si>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</si>
  <si>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</si>
  <si>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</si>
  <si>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</si>
  <si>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</si>
  <si>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</si>
  <si>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</si>
  <si>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</si>
  <si>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</si>
  <si>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</si>
  <si>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</si>
  <si>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</si>
  <si>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</si>
  <si>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</si>
  <si>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</si>
  <si>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</si>
  <si>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</si>
  <si>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</si>
  <si>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</si>
  <si>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</si>
  <si>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</si>
  <si>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</si>
  <si>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</si>
  <si>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</si>
  <si>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</si>
  <si>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</si>
  <si>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</si>
  <si>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</si>
  <si>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</si>
  <si>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</si>
  <si>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</si>
  <si>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</si>
  <si>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</si>
  <si>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</si>
  <si>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</si>
  <si>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</si>
  <si>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</si>
  <si>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</si>
  <si>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</si>
  <si>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40.63</t>
  </si>
  <si>
    <t>HELAL AKREDİTASYON KURUMU</t>
  </si>
  <si>
    <t>40.64</t>
  </si>
  <si>
    <t>NADİR TOPRAK ELEMENTLERİ ARAŞTIRMA ENSTİTÜSÜ</t>
  </si>
  <si>
    <t>40.65</t>
  </si>
  <si>
    <t>MADEN VE PETROL İŞLERİ GENEL MÜDÜRLÜĞÜ</t>
  </si>
  <si>
    <t>40.66</t>
  </si>
  <si>
    <t>TÜRKİYE UZAY AJANSI</t>
  </si>
  <si>
    <t>40.67</t>
  </si>
  <si>
    <t>KAPADOKYA ALAN BAŞKANLIĞI</t>
  </si>
  <si>
    <t>(DÜZENLEYİCİ VE DENETLEYİCİ KURUMLAR)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</si>
  <si>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</si>
  <si>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</si>
  <si>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</si>
  <si>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</si>
  <si>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</si>
  <si>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</si>
  <si>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</si>
  <si>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</si>
  <si>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</si>
  <si>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</si>
  <si>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</si>
  <si>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</si>
  <si>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</si>
  <si>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</si>
  <si>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42.10</t>
  </si>
  <si>
    <t>KAMU GÖZETİMİ, MUHASEBE VE DENETİM STANDARTLARI KURUMU</t>
  </si>
  <si>
    <t>42.11</t>
  </si>
  <si>
    <t>KİŞİSEL VERİLERİ KORUMA KURUMU</t>
  </si>
  <si>
    <t>42.12</t>
  </si>
  <si>
    <t>NÜKLEER DÜZENLEME KURUMU</t>
  </si>
  <si>
    <t>42</t>
  </si>
  <si>
    <t>DÜZENLEYİCİ VE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</si>
</sst>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1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ahoma"/>
      <family val="2"/>
    </font>
    <font>
      <b/>
      <sz val="2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3" fillId="0" borderId="0">
      <alignment/>
      <protection/>
    </xf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</cellStyleXfs>
  <cellXfs count="150">
    <xf numFmtId="0" fontId="0" fillId="0" borderId="0" xfId="0" applyAlignment="1">
      <alignment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61" applyFont="1" applyAlignment="1">
      <alignment vertical="center"/>
      <protection/>
    </xf>
    <xf numFmtId="0" fontId="7" fillId="0" borderId="0" xfId="47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49" fontId="7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4" fillId="0" borderId="0" xfId="61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3" fontId="7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center"/>
      <protection/>
    </xf>
    <xf numFmtId="49" fontId="9" fillId="0" borderId="0" xfId="61" applyNumberFormat="1" applyFont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9" fillId="0" borderId="13" xfId="61" applyNumberFormat="1" applyFont="1" applyBorder="1" applyAlignment="1">
      <alignment vertical="center"/>
      <protection/>
    </xf>
    <xf numFmtId="3" fontId="9" fillId="0" borderId="14" xfId="61" applyNumberFormat="1" applyFont="1" applyBorder="1" applyAlignment="1">
      <alignment vertical="center"/>
      <protection/>
    </xf>
    <xf numFmtId="3" fontId="9" fillId="0" borderId="11" xfId="61" applyNumberFormat="1" applyFont="1" applyBorder="1" applyAlignment="1">
      <alignment vertical="center"/>
      <protection/>
    </xf>
    <xf numFmtId="49" fontId="10" fillId="0" borderId="0" xfId="0" applyNumberFormat="1" applyFont="1" applyAlignment="1">
      <alignment/>
    </xf>
    <xf numFmtId="0" fontId="9" fillId="0" borderId="15" xfId="61" applyFont="1" applyBorder="1" applyAlignment="1">
      <alignment horizontal="left" vertical="center"/>
      <protection/>
    </xf>
    <xf numFmtId="3" fontId="9" fillId="0" borderId="16" xfId="61" applyNumberFormat="1" applyFont="1" applyBorder="1" applyAlignment="1">
      <alignment vertical="center"/>
      <protection/>
    </xf>
    <xf numFmtId="3" fontId="9" fillId="0" borderId="17" xfId="61" applyNumberFormat="1" applyFont="1" applyBorder="1" applyAlignment="1">
      <alignment vertical="center"/>
      <protection/>
    </xf>
    <xf numFmtId="3" fontId="9" fillId="0" borderId="18" xfId="61" applyNumberFormat="1" applyFont="1" applyBorder="1" applyAlignment="1">
      <alignment vertical="center"/>
      <protection/>
    </xf>
    <xf numFmtId="3" fontId="9" fillId="0" borderId="15" xfId="61" applyNumberFormat="1" applyFont="1" applyBorder="1" applyAlignment="1">
      <alignment vertical="center"/>
      <protection/>
    </xf>
    <xf numFmtId="49" fontId="9" fillId="0" borderId="0" xfId="61" applyNumberFormat="1" applyFont="1" applyAlignment="1">
      <alignment horizontal="left" vertical="center"/>
      <protection/>
    </xf>
    <xf numFmtId="0" fontId="9" fillId="0" borderId="19" xfId="61" applyFont="1" applyBorder="1" applyAlignment="1">
      <alignment horizontal="left" vertical="center"/>
      <protection/>
    </xf>
    <xf numFmtId="3" fontId="9" fillId="0" borderId="20" xfId="61" applyNumberFormat="1" applyFont="1" applyBorder="1" applyAlignment="1">
      <alignment vertical="center"/>
      <protection/>
    </xf>
    <xf numFmtId="3" fontId="9" fillId="0" borderId="21" xfId="61" applyNumberFormat="1" applyFont="1" applyBorder="1" applyAlignment="1">
      <alignment vertical="center"/>
      <protection/>
    </xf>
    <xf numFmtId="3" fontId="9" fillId="0" borderId="22" xfId="61" applyNumberFormat="1" applyFont="1" applyBorder="1" applyAlignment="1">
      <alignment vertical="center"/>
      <protection/>
    </xf>
    <xf numFmtId="3" fontId="9" fillId="0" borderId="19" xfId="61" applyNumberFormat="1" applyFont="1" applyBorder="1" applyAlignment="1">
      <alignment vertical="center"/>
      <protection/>
    </xf>
    <xf numFmtId="0" fontId="10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5" fillId="0" borderId="11" xfId="61" applyFont="1" applyBorder="1" applyAlignment="1">
      <alignment horizontal="left" vertical="center"/>
      <protection/>
    </xf>
    <xf numFmtId="3" fontId="5" fillId="0" borderId="12" xfId="61" applyNumberFormat="1" applyFont="1" applyBorder="1" applyAlignment="1">
      <alignment vertical="center"/>
      <protection/>
    </xf>
    <xf numFmtId="3" fontId="5" fillId="0" borderId="13" xfId="61" applyNumberFormat="1" applyFont="1" applyBorder="1" applyAlignment="1">
      <alignment vertical="center"/>
      <protection/>
    </xf>
    <xf numFmtId="3" fontId="5" fillId="0" borderId="14" xfId="61" applyNumberFormat="1" applyFont="1" applyBorder="1" applyAlignment="1">
      <alignment vertical="center"/>
      <protection/>
    </xf>
    <xf numFmtId="3" fontId="5" fillId="0" borderId="11" xfId="61" applyNumberFormat="1" applyFont="1" applyBorder="1" applyAlignment="1">
      <alignment vertical="center"/>
      <protection/>
    </xf>
    <xf numFmtId="0" fontId="5" fillId="0" borderId="15" xfId="61" applyFont="1" applyBorder="1" applyAlignment="1">
      <alignment horizontal="left" vertical="center"/>
      <protection/>
    </xf>
    <xf numFmtId="3" fontId="5" fillId="0" borderId="16" xfId="61" applyNumberFormat="1" applyFont="1" applyBorder="1" applyAlignment="1">
      <alignment vertical="center"/>
      <protection/>
    </xf>
    <xf numFmtId="3" fontId="5" fillId="0" borderId="17" xfId="61" applyNumberFormat="1" applyFont="1" applyBorder="1" applyAlignment="1">
      <alignment vertical="center"/>
      <protection/>
    </xf>
    <xf numFmtId="3" fontId="5" fillId="0" borderId="18" xfId="61" applyNumberFormat="1" applyFont="1" applyBorder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49" fontId="5" fillId="0" borderId="0" xfId="61" applyNumberFormat="1" applyFont="1" applyAlignment="1">
      <alignment horizontal="center" vertical="center"/>
      <protection/>
    </xf>
    <xf numFmtId="0" fontId="5" fillId="0" borderId="19" xfId="61" applyFont="1" applyBorder="1" applyAlignment="1">
      <alignment horizontal="left" vertical="center"/>
      <protection/>
    </xf>
    <xf numFmtId="3" fontId="5" fillId="0" borderId="20" xfId="61" applyNumberFormat="1" applyFont="1" applyBorder="1" applyAlignment="1">
      <alignment vertical="center"/>
      <protection/>
    </xf>
    <xf numFmtId="3" fontId="5" fillId="0" borderId="21" xfId="61" applyNumberFormat="1" applyFont="1" applyBorder="1" applyAlignment="1">
      <alignment vertical="center"/>
      <protection/>
    </xf>
    <xf numFmtId="3" fontId="5" fillId="0" borderId="22" xfId="61" applyNumberFormat="1" applyFont="1" applyBorder="1" applyAlignment="1">
      <alignment vertical="center"/>
      <protection/>
    </xf>
    <xf numFmtId="3" fontId="5" fillId="0" borderId="19" xfId="61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9" fillId="0" borderId="24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7" fillId="0" borderId="11" xfId="61" applyFont="1" applyBorder="1" applyAlignment="1">
      <alignment horizontal="left" vertical="center"/>
      <protection/>
    </xf>
    <xf numFmtId="3" fontId="7" fillId="0" borderId="12" xfId="61" applyNumberFormat="1" applyFont="1" applyBorder="1" applyAlignment="1">
      <alignment vertical="center"/>
      <protection/>
    </xf>
    <xf numFmtId="3" fontId="7" fillId="0" borderId="13" xfId="61" applyNumberFormat="1" applyFont="1" applyBorder="1" applyAlignment="1">
      <alignment vertical="center"/>
      <protection/>
    </xf>
    <xf numFmtId="3" fontId="7" fillId="0" borderId="14" xfId="61" applyNumberFormat="1" applyFont="1" applyBorder="1" applyAlignment="1">
      <alignment vertical="center"/>
      <protection/>
    </xf>
    <xf numFmtId="3" fontId="7" fillId="0" borderId="25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horizontal="left" vertical="center"/>
      <protection/>
    </xf>
    <xf numFmtId="3" fontId="7" fillId="0" borderId="16" xfId="61" applyNumberFormat="1" applyFont="1" applyBorder="1" applyAlignment="1">
      <alignment vertical="center"/>
      <protection/>
    </xf>
    <xf numFmtId="3" fontId="7" fillId="0" borderId="17" xfId="61" applyNumberFormat="1" applyFont="1" applyBorder="1" applyAlignment="1">
      <alignment vertical="center"/>
      <protection/>
    </xf>
    <xf numFmtId="3" fontId="7" fillId="0" borderId="18" xfId="61" applyNumberFormat="1" applyFont="1" applyBorder="1" applyAlignment="1">
      <alignment vertical="center"/>
      <protection/>
    </xf>
    <xf numFmtId="3" fontId="7" fillId="0" borderId="26" xfId="61" applyNumberFormat="1" applyFont="1" applyBorder="1" applyAlignment="1">
      <alignment vertical="center"/>
      <protection/>
    </xf>
    <xf numFmtId="0" fontId="4" fillId="0" borderId="11" xfId="61" applyFont="1" applyBorder="1" applyAlignment="1">
      <alignment horizontal="left" vertical="center"/>
      <protection/>
    </xf>
    <xf numFmtId="3" fontId="4" fillId="0" borderId="12" xfId="61" applyNumberFormat="1" applyFont="1" applyBorder="1" applyAlignment="1">
      <alignment vertical="center"/>
      <protection/>
    </xf>
    <xf numFmtId="3" fontId="4" fillId="0" borderId="13" xfId="61" applyNumberFormat="1" applyFont="1" applyBorder="1" applyAlignment="1">
      <alignment vertical="center"/>
      <protection/>
    </xf>
    <xf numFmtId="3" fontId="4" fillId="0" borderId="14" xfId="61" applyNumberFormat="1" applyFont="1" applyBorder="1" applyAlignment="1">
      <alignment vertical="center"/>
      <protection/>
    </xf>
    <xf numFmtId="3" fontId="4" fillId="0" borderId="25" xfId="61" applyNumberFormat="1" applyFont="1" applyBorder="1" applyAlignment="1">
      <alignment vertical="center"/>
      <protection/>
    </xf>
    <xf numFmtId="3" fontId="4" fillId="0" borderId="11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left" vertical="center"/>
      <protection/>
    </xf>
    <xf numFmtId="3" fontId="4" fillId="0" borderId="16" xfId="61" applyNumberFormat="1" applyFont="1" applyBorder="1" applyAlignment="1">
      <alignment vertical="center"/>
      <protection/>
    </xf>
    <xf numFmtId="3" fontId="4" fillId="0" borderId="17" xfId="61" applyNumberFormat="1" applyFont="1" applyBorder="1" applyAlignment="1">
      <alignment vertical="center"/>
      <protection/>
    </xf>
    <xf numFmtId="3" fontId="4" fillId="0" borderId="18" xfId="61" applyNumberFormat="1" applyFont="1" applyBorder="1" applyAlignment="1">
      <alignment vertical="center"/>
      <protection/>
    </xf>
    <xf numFmtId="3" fontId="4" fillId="0" borderId="26" xfId="61" applyNumberFormat="1" applyFont="1" applyBorder="1" applyAlignment="1">
      <alignment vertical="center"/>
      <protection/>
    </xf>
    <xf numFmtId="3" fontId="4" fillId="0" borderId="15" xfId="61" applyNumberFormat="1" applyFont="1" applyBorder="1" applyAlignment="1">
      <alignment vertical="center"/>
      <protection/>
    </xf>
    <xf numFmtId="0" fontId="4" fillId="0" borderId="19" xfId="61" applyFont="1" applyBorder="1" applyAlignment="1">
      <alignment horizontal="left" vertical="center"/>
      <protection/>
    </xf>
    <xf numFmtId="3" fontId="4" fillId="0" borderId="20" xfId="61" applyNumberFormat="1" applyFont="1" applyBorder="1" applyAlignment="1">
      <alignment vertical="center"/>
      <protection/>
    </xf>
    <xf numFmtId="3" fontId="4" fillId="0" borderId="21" xfId="61" applyNumberFormat="1" applyFont="1" applyBorder="1" applyAlignment="1">
      <alignment vertical="center"/>
      <protection/>
    </xf>
    <xf numFmtId="3" fontId="4" fillId="0" borderId="22" xfId="61" applyNumberFormat="1" applyFont="1" applyBorder="1" applyAlignment="1">
      <alignment vertical="center"/>
      <protection/>
    </xf>
    <xf numFmtId="3" fontId="4" fillId="0" borderId="27" xfId="61" applyNumberFormat="1" applyFont="1" applyBorder="1" applyAlignment="1">
      <alignment vertical="center"/>
      <protection/>
    </xf>
    <xf numFmtId="3" fontId="4" fillId="0" borderId="19" xfId="61" applyNumberFormat="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9" fillId="0" borderId="15" xfId="61" applyFont="1" applyBorder="1" applyAlignment="1">
      <alignment horizontal="left" vertical="center" wrapText="1"/>
      <protection/>
    </xf>
    <xf numFmtId="3" fontId="9" fillId="0" borderId="26" xfId="61" applyNumberFormat="1" applyFont="1" applyBorder="1" applyAlignment="1">
      <alignment vertical="center"/>
      <protection/>
    </xf>
    <xf numFmtId="17" fontId="8" fillId="0" borderId="0" xfId="0" applyNumberFormat="1" applyFont="1" applyFill="1" applyAlignment="1">
      <alignment horizontal="left"/>
    </xf>
    <xf numFmtId="0" fontId="5" fillId="0" borderId="10" xfId="61" applyFont="1" applyBorder="1" applyAlignment="1">
      <alignment horizontal="left" vertical="center"/>
      <protection/>
    </xf>
    <xf numFmtId="3" fontId="5" fillId="0" borderId="10" xfId="61" applyNumberFormat="1" applyFont="1" applyBorder="1" applyAlignment="1">
      <alignment vertical="center"/>
      <protection/>
    </xf>
    <xf numFmtId="3" fontId="5" fillId="0" borderId="28" xfId="61" applyNumberFormat="1" applyFont="1" applyBorder="1" applyAlignment="1">
      <alignment vertical="center"/>
      <protection/>
    </xf>
    <xf numFmtId="3" fontId="5" fillId="0" borderId="29" xfId="61" applyNumberFormat="1" applyFont="1" applyBorder="1" applyAlignment="1">
      <alignment vertical="center"/>
      <protection/>
    </xf>
    <xf numFmtId="3" fontId="5" fillId="0" borderId="30" xfId="61" applyNumberFormat="1" applyFont="1" applyBorder="1" applyAlignment="1">
      <alignment vertical="center"/>
      <protection/>
    </xf>
    <xf numFmtId="3" fontId="7" fillId="0" borderId="31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35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29" xfId="61" applyNumberFormat="1" applyFont="1" applyBorder="1" applyAlignment="1">
      <alignment horizontal="center" vertical="center"/>
      <protection/>
    </xf>
    <xf numFmtId="0" fontId="5" fillId="0" borderId="23" xfId="61" applyNumberFormat="1" applyFont="1" applyBorder="1" applyAlignment="1">
      <alignment horizontal="center" vertical="center"/>
      <protection/>
    </xf>
    <xf numFmtId="0" fontId="5" fillId="0" borderId="39" xfId="61" applyNumberFormat="1" applyFont="1" applyBorder="1" applyAlignment="1">
      <alignment horizontal="center" vertical="center"/>
      <protection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35" xfId="61" applyFont="1" applyBorder="1" applyAlignment="1">
      <alignment horizontal="center" vertical="center" wrapText="1"/>
      <protection/>
    </xf>
    <xf numFmtId="0" fontId="4" fillId="0" borderId="36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41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40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29" fillId="0" borderId="0" xfId="61" applyFont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4" fillId="0" borderId="29" xfId="61" applyNumberFormat="1" applyFont="1" applyBorder="1" applyAlignment="1">
      <alignment horizontal="center" vertical="center"/>
      <protection/>
    </xf>
    <xf numFmtId="0" fontId="4" fillId="0" borderId="23" xfId="61" applyNumberFormat="1" applyFont="1" applyBorder="1" applyAlignment="1">
      <alignment horizontal="center" vertical="center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30" fillId="0" borderId="0" xfId="61" applyFont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75" zoomScaleNormal="75" zoomScaleSheetLayoutView="75" zoomScalePageLayoutView="0" workbookViewId="0" topLeftCell="E10">
      <selection activeCell="H17" sqref="H17:H18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7.75390625" style="7" hidden="1" customWidth="1"/>
    <col min="5" max="5" width="82.375" style="7" bestFit="1" customWidth="1"/>
    <col min="6" max="11" width="23.75390625" style="7" customWidth="1"/>
    <col min="12" max="16384" width="9.125" style="7" customWidth="1"/>
  </cols>
  <sheetData>
    <row r="1" spans="1:11" ht="15" hidden="1">
      <c r="A1" s="1" t="s">
        <v>0</v>
      </c>
      <c r="B1" s="2" t="s">
        <v>36</v>
      </c>
      <c r="C1" s="3"/>
      <c r="D1" s="4" t="s">
        <v>2</v>
      </c>
      <c r="E1" s="5" t="s">
        <v>22</v>
      </c>
      <c r="F1" s="6" t="s">
        <v>33</v>
      </c>
      <c r="G1" s="6" t="s">
        <v>4</v>
      </c>
      <c r="H1" s="6" t="s">
        <v>3</v>
      </c>
      <c r="I1" s="6" t="s">
        <v>4</v>
      </c>
      <c r="J1" s="6" t="s">
        <v>21</v>
      </c>
      <c r="K1" s="6" t="s">
        <v>21</v>
      </c>
    </row>
    <row r="2" spans="1:11" ht="15" hidden="1">
      <c r="A2" s="8" t="s">
        <v>5</v>
      </c>
      <c r="B2" s="2" t="s">
        <v>24</v>
      </c>
      <c r="C2" s="3" t="s">
        <v>38</v>
      </c>
      <c r="D2" s="4" t="s">
        <v>6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  <c r="H2" s="10"/>
      <c r="I2" s="10" t="str">
        <f>ButceYil</f>
        <v>2020</v>
      </c>
      <c r="J2" s="10" t="str">
        <f>ButceYil</f>
        <v>2020</v>
      </c>
      <c r="K2" s="10" t="str">
        <f>ButceYil</f>
        <v>2020</v>
      </c>
    </row>
    <row r="3" spans="1:11" ht="15" hidden="1">
      <c r="A3" s="8"/>
      <c r="B3" s="2"/>
      <c r="C3" s="3"/>
      <c r="D3" s="4" t="s">
        <v>32</v>
      </c>
      <c r="E3" s="9"/>
      <c r="F3" s="10" t="str">
        <f>ButceYil</f>
        <v>2020</v>
      </c>
      <c r="G3" s="10"/>
      <c r="H3" s="10"/>
      <c r="I3" s="10"/>
      <c r="J3" s="10"/>
      <c r="K3" s="10"/>
    </row>
    <row r="4" spans="1:11" ht="15" hidden="1">
      <c r="A4" s="8" t="s">
        <v>7</v>
      </c>
      <c r="B4" s="2" t="s">
        <v>35</v>
      </c>
      <c r="C4" s="3" t="s">
        <v>37</v>
      </c>
      <c r="D4" s="4" t="s">
        <v>8</v>
      </c>
      <c r="F4" s="10" t="str">
        <f>Asama</f>
        <v>3</v>
      </c>
      <c r="G4" s="10" t="str">
        <f>Asama</f>
        <v>3</v>
      </c>
      <c r="H4" s="10"/>
      <c r="I4" s="10" t="str">
        <f>Asama</f>
        <v>3</v>
      </c>
      <c r="J4" s="10" t="str">
        <f>Asama</f>
        <v>3</v>
      </c>
      <c r="K4" s="10" t="str">
        <f>Asama</f>
        <v>3</v>
      </c>
    </row>
    <row r="5" spans="1:11" ht="15" hidden="1">
      <c r="A5" s="8" t="s">
        <v>23</v>
      </c>
      <c r="B5" s="3" t="s">
        <v>36</v>
      </c>
      <c r="C5" s="3"/>
      <c r="D5" s="4" t="s">
        <v>9</v>
      </c>
      <c r="F5" s="6"/>
      <c r="G5" s="11" t="s">
        <v>25</v>
      </c>
      <c r="H5" s="11"/>
      <c r="I5" s="11"/>
      <c r="K5" s="11"/>
    </row>
    <row r="6" spans="1:11" ht="15" hidden="1">
      <c r="A6" s="3"/>
      <c r="B6" s="3"/>
      <c r="C6" s="3"/>
      <c r="D6" s="4" t="s">
        <v>16</v>
      </c>
      <c r="F6" s="6"/>
      <c r="G6" s="11"/>
      <c r="H6" s="11"/>
      <c r="I6" s="11"/>
      <c r="J6" s="11" t="s">
        <v>17</v>
      </c>
      <c r="K6" s="11" t="s">
        <v>24</v>
      </c>
    </row>
    <row r="7" spans="1:11" ht="15" hidden="1">
      <c r="A7" s="12" t="s">
        <v>29</v>
      </c>
      <c r="B7" s="12"/>
      <c r="C7" s="12"/>
      <c r="D7" s="6"/>
      <c r="F7" s="12"/>
      <c r="G7" s="12"/>
      <c r="H7" s="12"/>
      <c r="I7" s="12"/>
      <c r="J7" s="12"/>
      <c r="K7" s="12"/>
    </row>
    <row r="8" spans="1:11" ht="1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9.5" customHeight="1" hidden="1">
      <c r="A9" s="3"/>
      <c r="B9" s="3"/>
      <c r="C9" s="3"/>
      <c r="D9" s="3"/>
      <c r="E9" s="8"/>
      <c r="F9" s="8"/>
      <c r="G9" s="8"/>
      <c r="H9" s="8"/>
      <c r="I9" s="8"/>
      <c r="J9" s="8"/>
      <c r="K9" s="8"/>
    </row>
    <row r="10" spans="1:11" ht="40.5" customHeight="1">
      <c r="A10" s="3"/>
      <c r="B10" s="3"/>
      <c r="C10" s="3"/>
      <c r="D10" s="3"/>
      <c r="E10" s="116" t="s">
        <v>300</v>
      </c>
      <c r="F10" s="116"/>
      <c r="G10" s="116"/>
      <c r="H10" s="116"/>
      <c r="I10" s="116"/>
      <c r="J10" s="116"/>
      <c r="K10" s="116"/>
    </row>
    <row r="11" spans="1:11" ht="22.5" customHeight="1">
      <c r="A11" s="3"/>
      <c r="B11" s="3"/>
      <c r="C11" s="3"/>
      <c r="D11" s="3"/>
      <c r="E11" s="60"/>
      <c r="F11" s="60"/>
      <c r="G11" s="60"/>
      <c r="H11" s="60"/>
      <c r="I11" s="60"/>
      <c r="J11" s="60"/>
      <c r="K11" s="60"/>
    </row>
    <row r="12" spans="1:11" ht="19.5" customHeight="1">
      <c r="A12" s="3"/>
      <c r="B12" s="3"/>
      <c r="C12" s="3"/>
      <c r="D12" s="3"/>
      <c r="E12" s="100" t="s">
        <v>299</v>
      </c>
      <c r="F12" s="100"/>
      <c r="G12" s="100"/>
      <c r="H12" s="100"/>
      <c r="I12" s="100"/>
      <c r="J12" s="100"/>
      <c r="K12" s="100"/>
    </row>
    <row r="13" spans="1:11" ht="19.5" customHeight="1">
      <c r="A13" s="3"/>
      <c r="B13" s="3"/>
      <c r="C13" s="3"/>
      <c r="D13" s="3"/>
      <c r="E13" s="100" t="s">
        <v>298</v>
      </c>
      <c r="F13" s="100"/>
      <c r="G13" s="100"/>
      <c r="H13" s="100"/>
      <c r="I13" s="100"/>
      <c r="J13" s="100"/>
      <c r="K13" s="100"/>
    </row>
    <row r="14" spans="1:11" s="20" customFormat="1" ht="20.25" customHeight="1" thickBot="1">
      <c r="A14" s="19"/>
      <c r="B14" s="19"/>
      <c r="C14" s="19"/>
      <c r="D14" s="19"/>
      <c r="E14" s="19" t="s">
        <v>1</v>
      </c>
      <c r="F14" s="19" t="s">
        <v>1</v>
      </c>
      <c r="G14" s="19" t="s">
        <v>1</v>
      </c>
      <c r="H14" s="19"/>
      <c r="I14" s="19"/>
      <c r="J14" s="19" t="s">
        <v>1</v>
      </c>
      <c r="K14" s="18" t="str">
        <f>IF(ButceYil&gt;2008,"TL","YTL")</f>
        <v>TL</v>
      </c>
    </row>
    <row r="15" spans="1:11" s="20" customFormat="1" ht="19.5" customHeight="1" thickBot="1">
      <c r="A15" s="19"/>
      <c r="B15" s="19"/>
      <c r="C15" s="19"/>
      <c r="D15" s="19"/>
      <c r="E15" s="117" t="s">
        <v>10</v>
      </c>
      <c r="F15" s="108" t="str">
        <f>ButceYil</f>
        <v>2020</v>
      </c>
      <c r="G15" s="109"/>
      <c r="H15" s="109"/>
      <c r="I15" s="109"/>
      <c r="J15" s="109"/>
      <c r="K15" s="110"/>
    </row>
    <row r="16" spans="1:11" s="20" customFormat="1" ht="19.5" customHeight="1" thickBot="1">
      <c r="A16" s="19"/>
      <c r="B16" s="19"/>
      <c r="C16" s="19"/>
      <c r="D16" s="19"/>
      <c r="E16" s="118"/>
      <c r="F16" s="101" t="s">
        <v>20</v>
      </c>
      <c r="G16" s="111" t="s">
        <v>12</v>
      </c>
      <c r="H16" s="112"/>
      <c r="I16" s="113"/>
      <c r="J16" s="114" t="s">
        <v>14</v>
      </c>
      <c r="K16" s="115" t="s">
        <v>1</v>
      </c>
    </row>
    <row r="17" spans="1:11" s="20" customFormat="1" ht="19.5" customHeight="1">
      <c r="A17" s="19"/>
      <c r="B17" s="19"/>
      <c r="C17" s="19"/>
      <c r="D17" s="19"/>
      <c r="E17" s="118"/>
      <c r="F17" s="102" t="s">
        <v>1</v>
      </c>
      <c r="G17" s="106" t="s">
        <v>13</v>
      </c>
      <c r="H17" s="104" t="s">
        <v>18</v>
      </c>
      <c r="I17" s="101" t="s">
        <v>19</v>
      </c>
      <c r="J17" s="114" t="s">
        <v>15</v>
      </c>
      <c r="K17" s="101" t="s">
        <v>26</v>
      </c>
    </row>
    <row r="18" spans="3:11" s="20" customFormat="1" ht="19.5" customHeight="1" thickBot="1">
      <c r="C18" s="18"/>
      <c r="D18" s="18"/>
      <c r="E18" s="119"/>
      <c r="F18" s="103" t="s">
        <v>1</v>
      </c>
      <c r="G18" s="107" t="s">
        <v>1</v>
      </c>
      <c r="H18" s="105"/>
      <c r="I18" s="103"/>
      <c r="J18" s="120" t="s">
        <v>1</v>
      </c>
      <c r="K18" s="103" t="s">
        <v>1</v>
      </c>
    </row>
    <row r="19" spans="1:11" s="20" customFormat="1" ht="19.5" customHeight="1" hidden="1">
      <c r="A19" s="18" t="s">
        <v>2</v>
      </c>
      <c r="B19" s="18" t="s">
        <v>11</v>
      </c>
      <c r="C19" s="22"/>
      <c r="D19" s="22"/>
      <c r="E19" s="23"/>
      <c r="F19" s="24"/>
      <c r="G19" s="25"/>
      <c r="H19" s="26"/>
      <c r="I19" s="26"/>
      <c r="J19" s="27"/>
      <c r="K19" s="24"/>
    </row>
    <row r="20" spans="1:11" s="20" customFormat="1" ht="24.75" customHeight="1">
      <c r="A20" s="22"/>
      <c r="B20" s="28" t="s">
        <v>39</v>
      </c>
      <c r="C20" s="22"/>
      <c r="D20" s="22"/>
      <c r="E20" s="29" t="s">
        <v>168</v>
      </c>
      <c r="F20" s="30">
        <v>95630000</v>
      </c>
      <c r="G20" s="31">
        <v>94892000</v>
      </c>
      <c r="H20" s="32">
        <f aca="true" t="shared" si="0" ref="H20:H51">I20-G20</f>
        <v>738000</v>
      </c>
      <c r="I20" s="32">
        <v>95630000</v>
      </c>
      <c r="J20" s="33">
        <v>0</v>
      </c>
      <c r="K20" s="30">
        <v>144375000</v>
      </c>
    </row>
    <row r="21" spans="1:11" s="20" customFormat="1" ht="24" customHeight="1">
      <c r="A21" s="22"/>
      <c r="B21" s="28" t="s">
        <v>40</v>
      </c>
      <c r="C21" s="22"/>
      <c r="D21" s="22"/>
      <c r="E21" s="29" t="s">
        <v>169</v>
      </c>
      <c r="F21" s="30">
        <v>1147520000</v>
      </c>
      <c r="G21" s="31">
        <v>1095405000</v>
      </c>
      <c r="H21" s="32">
        <f t="shared" si="0"/>
        <v>52115000</v>
      </c>
      <c r="I21" s="32">
        <v>1147520000</v>
      </c>
      <c r="J21" s="33">
        <v>0</v>
      </c>
      <c r="K21" s="30">
        <v>107537000</v>
      </c>
    </row>
    <row r="22" spans="1:11" s="20" customFormat="1" ht="24" customHeight="1" thickBot="1">
      <c r="A22" s="22"/>
      <c r="B22" s="28" t="s">
        <v>41</v>
      </c>
      <c r="C22" s="22"/>
      <c r="D22" s="22"/>
      <c r="E22" s="29" t="s">
        <v>170</v>
      </c>
      <c r="F22" s="30">
        <v>575977000</v>
      </c>
      <c r="G22" s="31">
        <v>512003000</v>
      </c>
      <c r="H22" s="32">
        <f t="shared" si="0"/>
        <v>63974000</v>
      </c>
      <c r="I22" s="32">
        <v>575977000</v>
      </c>
      <c r="J22" s="33">
        <v>0</v>
      </c>
      <c r="K22" s="30">
        <v>116048000</v>
      </c>
    </row>
    <row r="23" spans="1:11" s="20" customFormat="1" ht="24" customHeight="1" thickBot="1">
      <c r="A23" s="22"/>
      <c r="B23" s="28" t="s">
        <v>42</v>
      </c>
      <c r="C23" s="22"/>
      <c r="D23" s="22"/>
      <c r="E23" s="29" t="s">
        <v>171</v>
      </c>
      <c r="F23" s="30">
        <v>1148726000</v>
      </c>
      <c r="G23" s="31">
        <v>1084281000</v>
      </c>
      <c r="H23" s="32">
        <f t="shared" si="0"/>
        <v>64445000</v>
      </c>
      <c r="I23" s="32">
        <v>1148726000</v>
      </c>
      <c r="J23" s="33">
        <v>0</v>
      </c>
      <c r="K23" s="30">
        <v>35909000</v>
      </c>
    </row>
    <row r="24" spans="1:11" s="20" customFormat="1" ht="24" customHeight="1" thickBot="1">
      <c r="A24" s="22"/>
      <c r="B24" s="28" t="s">
        <v>43</v>
      </c>
      <c r="C24" s="22"/>
      <c r="D24" s="22"/>
      <c r="E24" s="29" t="s">
        <v>172</v>
      </c>
      <c r="F24" s="30">
        <v>888073000</v>
      </c>
      <c r="G24" s="31">
        <v>837688000</v>
      </c>
      <c r="H24" s="32">
        <f t="shared" si="0"/>
        <v>50385000</v>
      </c>
      <c r="I24" s="32">
        <v>888073000</v>
      </c>
      <c r="J24" s="33">
        <v>0</v>
      </c>
      <c r="K24" s="30">
        <v>15424000</v>
      </c>
    </row>
    <row r="25" spans="1:11" s="20" customFormat="1" ht="24" customHeight="1" thickBot="1">
      <c r="A25" s="22"/>
      <c r="B25" s="28" t="s">
        <v>44</v>
      </c>
      <c r="C25" s="22"/>
      <c r="D25" s="22"/>
      <c r="E25" s="29" t="s">
        <v>173</v>
      </c>
      <c r="F25" s="30">
        <v>1046547000</v>
      </c>
      <c r="G25" s="31">
        <v>955252000</v>
      </c>
      <c r="H25" s="32">
        <f t="shared" si="0"/>
        <v>91295000</v>
      </c>
      <c r="I25" s="32">
        <v>1046547000</v>
      </c>
      <c r="J25" s="33">
        <v>0</v>
      </c>
      <c r="K25" s="30">
        <v>75768000</v>
      </c>
    </row>
    <row r="26" spans="1:11" s="20" customFormat="1" ht="24" customHeight="1" thickBot="1">
      <c r="A26" s="22"/>
      <c r="B26" s="28" t="s">
        <v>45</v>
      </c>
      <c r="C26" s="22"/>
      <c r="D26" s="22"/>
      <c r="E26" s="29" t="s">
        <v>174</v>
      </c>
      <c r="F26" s="30">
        <v>591758000</v>
      </c>
      <c r="G26" s="31">
        <v>542230000</v>
      </c>
      <c r="H26" s="32">
        <f t="shared" si="0"/>
        <v>49528000</v>
      </c>
      <c r="I26" s="32">
        <v>591758000</v>
      </c>
      <c r="J26" s="33">
        <v>0</v>
      </c>
      <c r="K26" s="30">
        <v>102048000</v>
      </c>
    </row>
    <row r="27" spans="1:11" s="20" customFormat="1" ht="24" customHeight="1" thickBot="1">
      <c r="A27" s="22"/>
      <c r="B27" s="28" t="s">
        <v>46</v>
      </c>
      <c r="C27" s="22"/>
      <c r="D27" s="22"/>
      <c r="E27" s="29" t="s">
        <v>175</v>
      </c>
      <c r="F27" s="30">
        <v>329093000</v>
      </c>
      <c r="G27" s="31">
        <v>299281000</v>
      </c>
      <c r="H27" s="32">
        <f t="shared" si="0"/>
        <v>29812000</v>
      </c>
      <c r="I27" s="32">
        <v>329093000</v>
      </c>
      <c r="J27" s="33">
        <v>0</v>
      </c>
      <c r="K27" s="30">
        <v>35743000</v>
      </c>
    </row>
    <row r="28" spans="1:11" s="20" customFormat="1" ht="24" customHeight="1" thickBot="1">
      <c r="A28" s="22"/>
      <c r="B28" s="28" t="s">
        <v>47</v>
      </c>
      <c r="C28" s="22"/>
      <c r="D28" s="22"/>
      <c r="E28" s="29" t="s">
        <v>176</v>
      </c>
      <c r="F28" s="30">
        <v>703720000</v>
      </c>
      <c r="G28" s="31">
        <v>641725000</v>
      </c>
      <c r="H28" s="32">
        <f t="shared" si="0"/>
        <v>61995000</v>
      </c>
      <c r="I28" s="32">
        <v>703720000</v>
      </c>
      <c r="J28" s="33">
        <v>0</v>
      </c>
      <c r="K28" s="30">
        <v>44458000</v>
      </c>
    </row>
    <row r="29" spans="1:11" s="20" customFormat="1" ht="24" customHeight="1" thickBot="1">
      <c r="A29" s="22"/>
      <c r="B29" s="28" t="s">
        <v>48</v>
      </c>
      <c r="C29" s="22"/>
      <c r="D29" s="22"/>
      <c r="E29" s="29" t="s">
        <v>177</v>
      </c>
      <c r="F29" s="30">
        <v>385776000</v>
      </c>
      <c r="G29" s="31">
        <v>359857000</v>
      </c>
      <c r="H29" s="32">
        <f t="shared" si="0"/>
        <v>25919000</v>
      </c>
      <c r="I29" s="32">
        <v>385776000</v>
      </c>
      <c r="J29" s="33">
        <v>0</v>
      </c>
      <c r="K29" s="30">
        <v>26212000</v>
      </c>
    </row>
    <row r="30" spans="1:11" s="20" customFormat="1" ht="24" customHeight="1" thickBot="1">
      <c r="A30" s="22"/>
      <c r="B30" s="28" t="s">
        <v>49</v>
      </c>
      <c r="C30" s="22"/>
      <c r="D30" s="22"/>
      <c r="E30" s="29" t="s">
        <v>178</v>
      </c>
      <c r="F30" s="30">
        <v>157873000</v>
      </c>
      <c r="G30" s="31">
        <v>151431000</v>
      </c>
      <c r="H30" s="32">
        <f t="shared" si="0"/>
        <v>6442000</v>
      </c>
      <c r="I30" s="32">
        <v>157873000</v>
      </c>
      <c r="J30" s="33">
        <v>0</v>
      </c>
      <c r="K30" s="30">
        <v>21394000</v>
      </c>
    </row>
    <row r="31" spans="1:11" s="20" customFormat="1" ht="24" customHeight="1" thickBot="1">
      <c r="A31" s="22"/>
      <c r="B31" s="28" t="s">
        <v>50</v>
      </c>
      <c r="C31" s="22"/>
      <c r="D31" s="22"/>
      <c r="E31" s="29" t="s">
        <v>179</v>
      </c>
      <c r="F31" s="30">
        <v>961561000</v>
      </c>
      <c r="G31" s="31">
        <v>882753000</v>
      </c>
      <c r="H31" s="32">
        <f t="shared" si="0"/>
        <v>78808000</v>
      </c>
      <c r="I31" s="32">
        <v>961561000</v>
      </c>
      <c r="J31" s="33">
        <v>0</v>
      </c>
      <c r="K31" s="30">
        <v>133816000</v>
      </c>
    </row>
    <row r="32" spans="1:11" s="20" customFormat="1" ht="24" customHeight="1" thickBot="1">
      <c r="A32" s="22"/>
      <c r="B32" s="28" t="s">
        <v>51</v>
      </c>
      <c r="C32" s="22"/>
      <c r="D32" s="22"/>
      <c r="E32" s="29" t="s">
        <v>180</v>
      </c>
      <c r="F32" s="30">
        <v>823999000</v>
      </c>
      <c r="G32" s="31">
        <v>764964000</v>
      </c>
      <c r="H32" s="32">
        <f t="shared" si="0"/>
        <v>59035000</v>
      </c>
      <c r="I32" s="32">
        <v>823999000</v>
      </c>
      <c r="J32" s="33">
        <v>0</v>
      </c>
      <c r="K32" s="30">
        <v>99017000</v>
      </c>
    </row>
    <row r="33" spans="1:11" s="20" customFormat="1" ht="24" customHeight="1" thickBot="1">
      <c r="A33" s="22"/>
      <c r="B33" s="28" t="s">
        <v>52</v>
      </c>
      <c r="C33" s="22"/>
      <c r="D33" s="22"/>
      <c r="E33" s="29" t="s">
        <v>181</v>
      </c>
      <c r="F33" s="30">
        <v>418775000</v>
      </c>
      <c r="G33" s="31">
        <v>385769000</v>
      </c>
      <c r="H33" s="32">
        <f t="shared" si="0"/>
        <v>33006000</v>
      </c>
      <c r="I33" s="32">
        <v>418775000</v>
      </c>
      <c r="J33" s="33">
        <v>0</v>
      </c>
      <c r="K33" s="30">
        <v>8945000</v>
      </c>
    </row>
    <row r="34" spans="1:11" s="20" customFormat="1" ht="24" customHeight="1" thickBot="1">
      <c r="A34" s="22"/>
      <c r="B34" s="28" t="s">
        <v>53</v>
      </c>
      <c r="C34" s="22"/>
      <c r="D34" s="22"/>
      <c r="E34" s="29" t="s">
        <v>182</v>
      </c>
      <c r="F34" s="30">
        <v>662814000</v>
      </c>
      <c r="G34" s="31">
        <v>601560000</v>
      </c>
      <c r="H34" s="32">
        <f t="shared" si="0"/>
        <v>61254000</v>
      </c>
      <c r="I34" s="32">
        <v>662814000</v>
      </c>
      <c r="J34" s="33">
        <v>0</v>
      </c>
      <c r="K34" s="30">
        <v>45072000</v>
      </c>
    </row>
    <row r="35" spans="1:11" s="20" customFormat="1" ht="24" customHeight="1" thickBot="1">
      <c r="A35" s="22"/>
      <c r="B35" s="28" t="s">
        <v>54</v>
      </c>
      <c r="C35" s="22"/>
      <c r="D35" s="22"/>
      <c r="E35" s="29" t="s">
        <v>183</v>
      </c>
      <c r="F35" s="30">
        <v>511258000</v>
      </c>
      <c r="G35" s="31">
        <v>357845000</v>
      </c>
      <c r="H35" s="32">
        <f t="shared" si="0"/>
        <v>153413000</v>
      </c>
      <c r="I35" s="32">
        <v>511258000</v>
      </c>
      <c r="J35" s="33">
        <v>0</v>
      </c>
      <c r="K35" s="30">
        <v>301078000</v>
      </c>
    </row>
    <row r="36" spans="1:11" s="20" customFormat="1" ht="24" customHeight="1" thickBot="1">
      <c r="A36" s="22"/>
      <c r="B36" s="28" t="s">
        <v>55</v>
      </c>
      <c r="C36" s="22"/>
      <c r="D36" s="22"/>
      <c r="E36" s="29" t="s">
        <v>184</v>
      </c>
      <c r="F36" s="30">
        <v>629834000</v>
      </c>
      <c r="G36" s="31">
        <v>546026000</v>
      </c>
      <c r="H36" s="32">
        <f t="shared" si="0"/>
        <v>83808000</v>
      </c>
      <c r="I36" s="32">
        <v>629834000</v>
      </c>
      <c r="J36" s="33">
        <v>0</v>
      </c>
      <c r="K36" s="30">
        <v>17743000</v>
      </c>
    </row>
    <row r="37" spans="1:11" s="20" customFormat="1" ht="24" customHeight="1" thickBot="1">
      <c r="A37" s="22"/>
      <c r="B37" s="28" t="s">
        <v>56</v>
      </c>
      <c r="C37" s="22"/>
      <c r="D37" s="22"/>
      <c r="E37" s="29" t="s">
        <v>185</v>
      </c>
      <c r="F37" s="30">
        <v>647262000</v>
      </c>
      <c r="G37" s="31">
        <v>615202000</v>
      </c>
      <c r="H37" s="32">
        <f t="shared" si="0"/>
        <v>32060000</v>
      </c>
      <c r="I37" s="32">
        <v>647262000</v>
      </c>
      <c r="J37" s="33">
        <v>0</v>
      </c>
      <c r="K37" s="30">
        <v>36575000</v>
      </c>
    </row>
    <row r="38" spans="1:11" s="20" customFormat="1" ht="24" customHeight="1" thickBot="1">
      <c r="A38" s="22"/>
      <c r="B38" s="28" t="s">
        <v>57</v>
      </c>
      <c r="C38" s="22"/>
      <c r="D38" s="22"/>
      <c r="E38" s="29" t="s">
        <v>186</v>
      </c>
      <c r="F38" s="30">
        <v>591383000</v>
      </c>
      <c r="G38" s="31">
        <v>546544000</v>
      </c>
      <c r="H38" s="32">
        <f t="shared" si="0"/>
        <v>44839000</v>
      </c>
      <c r="I38" s="32">
        <v>591383000</v>
      </c>
      <c r="J38" s="33">
        <v>0</v>
      </c>
      <c r="K38" s="30">
        <v>57234000</v>
      </c>
    </row>
    <row r="39" spans="1:11" s="20" customFormat="1" ht="24" customHeight="1" thickBot="1">
      <c r="A39" s="22"/>
      <c r="B39" s="28" t="s">
        <v>58</v>
      </c>
      <c r="C39" s="22"/>
      <c r="D39" s="22"/>
      <c r="E39" s="29" t="s">
        <v>187</v>
      </c>
      <c r="F39" s="30">
        <v>512158000</v>
      </c>
      <c r="G39" s="31">
        <v>476788000</v>
      </c>
      <c r="H39" s="32">
        <f t="shared" si="0"/>
        <v>35370000</v>
      </c>
      <c r="I39" s="32">
        <v>512158000</v>
      </c>
      <c r="J39" s="33">
        <v>0</v>
      </c>
      <c r="K39" s="30">
        <v>38186000</v>
      </c>
    </row>
    <row r="40" spans="1:11" s="20" customFormat="1" ht="24" customHeight="1" thickBot="1">
      <c r="A40" s="22"/>
      <c r="B40" s="28" t="s">
        <v>59</v>
      </c>
      <c r="C40" s="22"/>
      <c r="D40" s="22"/>
      <c r="E40" s="29" t="s">
        <v>188</v>
      </c>
      <c r="F40" s="30">
        <v>648756000</v>
      </c>
      <c r="G40" s="31">
        <v>606341000</v>
      </c>
      <c r="H40" s="32">
        <f t="shared" si="0"/>
        <v>42415000</v>
      </c>
      <c r="I40" s="32">
        <v>648756000</v>
      </c>
      <c r="J40" s="33">
        <v>0</v>
      </c>
      <c r="K40" s="30">
        <v>14739000</v>
      </c>
    </row>
    <row r="41" spans="1:11" s="20" customFormat="1" ht="24" customHeight="1" thickBot="1">
      <c r="A41" s="22"/>
      <c r="B41" s="28" t="s">
        <v>60</v>
      </c>
      <c r="C41" s="22"/>
      <c r="D41" s="22"/>
      <c r="E41" s="29" t="s">
        <v>189</v>
      </c>
      <c r="F41" s="30">
        <v>583247000</v>
      </c>
      <c r="G41" s="31">
        <v>535032000</v>
      </c>
      <c r="H41" s="32">
        <f t="shared" si="0"/>
        <v>48215000</v>
      </c>
      <c r="I41" s="32">
        <v>583247000</v>
      </c>
      <c r="J41" s="33">
        <v>0</v>
      </c>
      <c r="K41" s="30">
        <v>13501000</v>
      </c>
    </row>
    <row r="42" spans="1:11" s="20" customFormat="1" ht="24" customHeight="1" thickBot="1">
      <c r="A42" s="22"/>
      <c r="B42" s="28" t="s">
        <v>61</v>
      </c>
      <c r="C42" s="22"/>
      <c r="D42" s="22"/>
      <c r="E42" s="29" t="s">
        <v>190</v>
      </c>
      <c r="F42" s="30">
        <v>519698000</v>
      </c>
      <c r="G42" s="31">
        <v>477204000</v>
      </c>
      <c r="H42" s="32">
        <f t="shared" si="0"/>
        <v>42494000</v>
      </c>
      <c r="I42" s="32">
        <v>519698000</v>
      </c>
      <c r="J42" s="33">
        <v>0</v>
      </c>
      <c r="K42" s="30">
        <v>49067000</v>
      </c>
    </row>
    <row r="43" spans="1:11" s="20" customFormat="1" ht="24" customHeight="1" thickBot="1">
      <c r="A43" s="22"/>
      <c r="B43" s="28" t="s">
        <v>62</v>
      </c>
      <c r="C43" s="22"/>
      <c r="D43" s="22"/>
      <c r="E43" s="29" t="s">
        <v>191</v>
      </c>
      <c r="F43" s="30">
        <v>759050000</v>
      </c>
      <c r="G43" s="31">
        <v>709267000</v>
      </c>
      <c r="H43" s="32">
        <f t="shared" si="0"/>
        <v>49783000</v>
      </c>
      <c r="I43" s="32">
        <v>759050000</v>
      </c>
      <c r="J43" s="33">
        <v>0</v>
      </c>
      <c r="K43" s="30">
        <v>99971000</v>
      </c>
    </row>
    <row r="44" spans="1:11" s="20" customFormat="1" ht="24" customHeight="1" thickBot="1">
      <c r="A44" s="22"/>
      <c r="B44" s="28" t="s">
        <v>63</v>
      </c>
      <c r="C44" s="22"/>
      <c r="D44" s="22"/>
      <c r="E44" s="29" t="s">
        <v>192</v>
      </c>
      <c r="F44" s="30">
        <v>499643000</v>
      </c>
      <c r="G44" s="31">
        <v>472852000</v>
      </c>
      <c r="H44" s="32">
        <f t="shared" si="0"/>
        <v>26791000</v>
      </c>
      <c r="I44" s="32">
        <v>499643000</v>
      </c>
      <c r="J44" s="33">
        <v>0</v>
      </c>
      <c r="K44" s="30">
        <v>12559000</v>
      </c>
    </row>
    <row r="45" spans="1:11" s="20" customFormat="1" ht="24" customHeight="1" thickBot="1">
      <c r="A45" s="22"/>
      <c r="B45" s="28" t="s">
        <v>64</v>
      </c>
      <c r="C45" s="22"/>
      <c r="D45" s="22"/>
      <c r="E45" s="29" t="s">
        <v>193</v>
      </c>
      <c r="F45" s="30">
        <v>512460000</v>
      </c>
      <c r="G45" s="31">
        <v>481554000</v>
      </c>
      <c r="H45" s="32">
        <f t="shared" si="0"/>
        <v>30906000</v>
      </c>
      <c r="I45" s="32">
        <v>512460000</v>
      </c>
      <c r="J45" s="33">
        <v>0</v>
      </c>
      <c r="K45" s="30">
        <v>17297000</v>
      </c>
    </row>
    <row r="46" spans="1:11" s="20" customFormat="1" ht="24" customHeight="1" thickBot="1">
      <c r="A46" s="22"/>
      <c r="B46" s="28" t="s">
        <v>65</v>
      </c>
      <c r="C46" s="22"/>
      <c r="D46" s="22"/>
      <c r="E46" s="29" t="s">
        <v>194</v>
      </c>
      <c r="F46" s="30">
        <v>470667000</v>
      </c>
      <c r="G46" s="31">
        <v>444970000</v>
      </c>
      <c r="H46" s="32">
        <f t="shared" si="0"/>
        <v>25697000</v>
      </c>
      <c r="I46" s="32">
        <v>470667000</v>
      </c>
      <c r="J46" s="33">
        <v>0</v>
      </c>
      <c r="K46" s="30">
        <v>19233000</v>
      </c>
    </row>
    <row r="47" spans="1:11" s="20" customFormat="1" ht="24" customHeight="1" thickBot="1">
      <c r="A47" s="22"/>
      <c r="B47" s="28" t="s">
        <v>66</v>
      </c>
      <c r="C47" s="22"/>
      <c r="D47" s="22"/>
      <c r="E47" s="29" t="s">
        <v>195</v>
      </c>
      <c r="F47" s="30">
        <v>465488000</v>
      </c>
      <c r="G47" s="31">
        <v>446263000</v>
      </c>
      <c r="H47" s="32">
        <f t="shared" si="0"/>
        <v>19225000</v>
      </c>
      <c r="I47" s="32">
        <v>465488000</v>
      </c>
      <c r="J47" s="33">
        <v>0</v>
      </c>
      <c r="K47" s="30">
        <v>14799000</v>
      </c>
    </row>
    <row r="48" spans="1:11" s="20" customFormat="1" ht="24" customHeight="1" thickBot="1">
      <c r="A48" s="22"/>
      <c r="B48" s="28" t="s">
        <v>67</v>
      </c>
      <c r="C48" s="22"/>
      <c r="D48" s="22"/>
      <c r="E48" s="29" t="s">
        <v>196</v>
      </c>
      <c r="F48" s="30">
        <v>437689000</v>
      </c>
      <c r="G48" s="31">
        <v>406413000</v>
      </c>
      <c r="H48" s="32">
        <f t="shared" si="0"/>
        <v>31276000</v>
      </c>
      <c r="I48" s="32">
        <v>437689000</v>
      </c>
      <c r="J48" s="33">
        <v>0</v>
      </c>
      <c r="K48" s="30">
        <v>33546000</v>
      </c>
    </row>
    <row r="49" spans="1:11" s="20" customFormat="1" ht="24" customHeight="1" thickBot="1">
      <c r="A49" s="22"/>
      <c r="B49" s="28" t="s">
        <v>68</v>
      </c>
      <c r="C49" s="22"/>
      <c r="D49" s="22"/>
      <c r="E49" s="29" t="s">
        <v>197</v>
      </c>
      <c r="F49" s="30">
        <v>132986000</v>
      </c>
      <c r="G49" s="31">
        <v>129810000</v>
      </c>
      <c r="H49" s="32">
        <f t="shared" si="0"/>
        <v>3176000</v>
      </c>
      <c r="I49" s="32">
        <v>132986000</v>
      </c>
      <c r="J49" s="33">
        <v>0</v>
      </c>
      <c r="K49" s="30">
        <v>26942000</v>
      </c>
    </row>
    <row r="50" spans="1:11" s="20" customFormat="1" ht="24" customHeight="1" thickBot="1">
      <c r="A50" s="22"/>
      <c r="B50" s="28" t="s">
        <v>69</v>
      </c>
      <c r="C50" s="22"/>
      <c r="D50" s="22"/>
      <c r="E50" s="29" t="s">
        <v>198</v>
      </c>
      <c r="F50" s="30">
        <v>144616000</v>
      </c>
      <c r="G50" s="31">
        <v>142244000</v>
      </c>
      <c r="H50" s="32">
        <f t="shared" si="0"/>
        <v>2372000</v>
      </c>
      <c r="I50" s="32">
        <v>144616000</v>
      </c>
      <c r="J50" s="33">
        <v>0</v>
      </c>
      <c r="K50" s="30">
        <v>12592000</v>
      </c>
    </row>
    <row r="51" spans="1:11" s="20" customFormat="1" ht="24" customHeight="1" thickBot="1">
      <c r="A51" s="22"/>
      <c r="B51" s="28" t="s">
        <v>70</v>
      </c>
      <c r="C51" s="22"/>
      <c r="D51" s="22"/>
      <c r="E51" s="29" t="s">
        <v>199</v>
      </c>
      <c r="F51" s="30">
        <v>305597000</v>
      </c>
      <c r="G51" s="31">
        <v>291962000</v>
      </c>
      <c r="H51" s="32">
        <f t="shared" si="0"/>
        <v>13635000</v>
      </c>
      <c r="I51" s="32">
        <v>305597000</v>
      </c>
      <c r="J51" s="33">
        <v>0</v>
      </c>
      <c r="K51" s="30">
        <v>2206000</v>
      </c>
    </row>
    <row r="52" spans="1:11" s="20" customFormat="1" ht="24" customHeight="1" thickBot="1">
      <c r="A52" s="22"/>
      <c r="B52" s="28" t="s">
        <v>71</v>
      </c>
      <c r="C52" s="22"/>
      <c r="D52" s="22"/>
      <c r="E52" s="29" t="s">
        <v>200</v>
      </c>
      <c r="F52" s="30">
        <v>457648000</v>
      </c>
      <c r="G52" s="31">
        <v>424425000</v>
      </c>
      <c r="H52" s="32">
        <f aca="true" t="shared" si="1" ref="H52:H83">I52-G52</f>
        <v>33223000</v>
      </c>
      <c r="I52" s="32">
        <v>457648000</v>
      </c>
      <c r="J52" s="33">
        <v>0</v>
      </c>
      <c r="K52" s="30">
        <v>11483000</v>
      </c>
    </row>
    <row r="53" spans="1:11" s="20" customFormat="1" ht="24" customHeight="1" thickBot="1">
      <c r="A53" s="22"/>
      <c r="B53" s="28" t="s">
        <v>72</v>
      </c>
      <c r="C53" s="22"/>
      <c r="D53" s="22"/>
      <c r="E53" s="29" t="s">
        <v>201</v>
      </c>
      <c r="F53" s="30">
        <v>446010000</v>
      </c>
      <c r="G53" s="31">
        <v>422463000</v>
      </c>
      <c r="H53" s="32">
        <f t="shared" si="1"/>
        <v>23547000</v>
      </c>
      <c r="I53" s="32">
        <v>446010000</v>
      </c>
      <c r="J53" s="33">
        <v>0</v>
      </c>
      <c r="K53" s="30">
        <v>12649000</v>
      </c>
    </row>
    <row r="54" spans="1:11" s="20" customFormat="1" ht="24" customHeight="1" thickBot="1">
      <c r="A54" s="22"/>
      <c r="B54" s="28" t="s">
        <v>73</v>
      </c>
      <c r="C54" s="22"/>
      <c r="D54" s="22"/>
      <c r="E54" s="29" t="s">
        <v>202</v>
      </c>
      <c r="F54" s="30">
        <v>311022000</v>
      </c>
      <c r="G54" s="31">
        <v>286369000</v>
      </c>
      <c r="H54" s="32">
        <f t="shared" si="1"/>
        <v>24653000</v>
      </c>
      <c r="I54" s="32">
        <v>311022000</v>
      </c>
      <c r="J54" s="33">
        <v>0</v>
      </c>
      <c r="K54" s="30">
        <v>13783000</v>
      </c>
    </row>
    <row r="55" spans="1:11" s="20" customFormat="1" ht="24" customHeight="1" thickBot="1">
      <c r="A55" s="22"/>
      <c r="B55" s="28" t="s">
        <v>74</v>
      </c>
      <c r="C55" s="22"/>
      <c r="D55" s="22"/>
      <c r="E55" s="29" t="s">
        <v>203</v>
      </c>
      <c r="F55" s="30">
        <v>412122000</v>
      </c>
      <c r="G55" s="31">
        <v>386196000</v>
      </c>
      <c r="H55" s="32">
        <f t="shared" si="1"/>
        <v>25926000</v>
      </c>
      <c r="I55" s="32">
        <v>412122000</v>
      </c>
      <c r="J55" s="33">
        <v>0</v>
      </c>
      <c r="K55" s="30">
        <v>9522000</v>
      </c>
    </row>
    <row r="56" spans="1:11" s="20" customFormat="1" ht="24" customHeight="1" thickBot="1">
      <c r="A56" s="22"/>
      <c r="B56" s="28" t="s">
        <v>75</v>
      </c>
      <c r="C56" s="22"/>
      <c r="D56" s="22"/>
      <c r="E56" s="29" t="s">
        <v>204</v>
      </c>
      <c r="F56" s="30">
        <v>490008000</v>
      </c>
      <c r="G56" s="31">
        <v>458385000</v>
      </c>
      <c r="H56" s="32">
        <f t="shared" si="1"/>
        <v>31623000</v>
      </c>
      <c r="I56" s="32">
        <v>490008000</v>
      </c>
      <c r="J56" s="33">
        <v>0</v>
      </c>
      <c r="K56" s="30">
        <v>13828000</v>
      </c>
    </row>
    <row r="57" spans="1:11" s="20" customFormat="1" ht="24" customHeight="1" thickBot="1">
      <c r="A57" s="22"/>
      <c r="B57" s="28" t="s">
        <v>76</v>
      </c>
      <c r="C57" s="22"/>
      <c r="D57" s="22"/>
      <c r="E57" s="29" t="s">
        <v>205</v>
      </c>
      <c r="F57" s="30">
        <v>257219000</v>
      </c>
      <c r="G57" s="31">
        <v>236813000</v>
      </c>
      <c r="H57" s="32">
        <f t="shared" si="1"/>
        <v>20406000</v>
      </c>
      <c r="I57" s="32">
        <v>257219000</v>
      </c>
      <c r="J57" s="33">
        <v>0</v>
      </c>
      <c r="K57" s="30">
        <v>4229000</v>
      </c>
    </row>
    <row r="58" spans="1:11" s="20" customFormat="1" ht="24" customHeight="1" thickBot="1">
      <c r="A58" s="22"/>
      <c r="B58" s="28" t="s">
        <v>77</v>
      </c>
      <c r="C58" s="22"/>
      <c r="D58" s="22"/>
      <c r="E58" s="29" t="s">
        <v>206</v>
      </c>
      <c r="F58" s="30">
        <v>499094000</v>
      </c>
      <c r="G58" s="31">
        <v>453837000</v>
      </c>
      <c r="H58" s="32">
        <f t="shared" si="1"/>
        <v>45257000</v>
      </c>
      <c r="I58" s="32">
        <v>499094000</v>
      </c>
      <c r="J58" s="33">
        <v>0</v>
      </c>
      <c r="K58" s="30">
        <v>27999000</v>
      </c>
    </row>
    <row r="59" spans="1:11" s="20" customFormat="1" ht="24" customHeight="1" thickBot="1">
      <c r="A59" s="22"/>
      <c r="B59" s="28" t="s">
        <v>78</v>
      </c>
      <c r="C59" s="22"/>
      <c r="D59" s="22"/>
      <c r="E59" s="29" t="s">
        <v>207</v>
      </c>
      <c r="F59" s="30">
        <v>379542000</v>
      </c>
      <c r="G59" s="31">
        <v>332665000</v>
      </c>
      <c r="H59" s="32">
        <f t="shared" si="1"/>
        <v>46877000</v>
      </c>
      <c r="I59" s="32">
        <v>379542000</v>
      </c>
      <c r="J59" s="33">
        <v>0</v>
      </c>
      <c r="K59" s="30">
        <v>16680000</v>
      </c>
    </row>
    <row r="60" spans="1:11" s="20" customFormat="1" ht="24" customHeight="1" thickBot="1">
      <c r="A60" s="22"/>
      <c r="B60" s="28" t="s">
        <v>79</v>
      </c>
      <c r="C60" s="22"/>
      <c r="D60" s="22"/>
      <c r="E60" s="29" t="s">
        <v>208</v>
      </c>
      <c r="F60" s="30">
        <v>391942000</v>
      </c>
      <c r="G60" s="31">
        <v>357932000</v>
      </c>
      <c r="H60" s="32">
        <f t="shared" si="1"/>
        <v>34010000</v>
      </c>
      <c r="I60" s="32">
        <v>391942000</v>
      </c>
      <c r="J60" s="33">
        <v>0</v>
      </c>
      <c r="K60" s="30">
        <v>18710000</v>
      </c>
    </row>
    <row r="61" spans="1:11" s="20" customFormat="1" ht="24" customHeight="1" thickBot="1">
      <c r="A61" s="22"/>
      <c r="B61" s="28" t="s">
        <v>80</v>
      </c>
      <c r="C61" s="22"/>
      <c r="D61" s="22"/>
      <c r="E61" s="29" t="s">
        <v>209</v>
      </c>
      <c r="F61" s="30">
        <v>291592000</v>
      </c>
      <c r="G61" s="31">
        <v>273708000</v>
      </c>
      <c r="H61" s="32">
        <f t="shared" si="1"/>
        <v>17884000</v>
      </c>
      <c r="I61" s="32">
        <v>291592000</v>
      </c>
      <c r="J61" s="33">
        <v>0</v>
      </c>
      <c r="K61" s="30">
        <v>5936000</v>
      </c>
    </row>
    <row r="62" spans="1:11" s="20" customFormat="1" ht="24" customHeight="1" thickBot="1">
      <c r="A62" s="22"/>
      <c r="B62" s="28" t="s">
        <v>81</v>
      </c>
      <c r="C62" s="22"/>
      <c r="D62" s="22"/>
      <c r="E62" s="29" t="s">
        <v>210</v>
      </c>
      <c r="F62" s="30">
        <v>273664000</v>
      </c>
      <c r="G62" s="31">
        <v>259221000</v>
      </c>
      <c r="H62" s="32">
        <f t="shared" si="1"/>
        <v>14443000</v>
      </c>
      <c r="I62" s="32">
        <v>273664000</v>
      </c>
      <c r="J62" s="33">
        <v>0</v>
      </c>
      <c r="K62" s="30">
        <v>7822000</v>
      </c>
    </row>
    <row r="63" spans="1:11" s="20" customFormat="1" ht="24" customHeight="1" thickBot="1">
      <c r="A63" s="22"/>
      <c r="B63" s="28" t="s">
        <v>82</v>
      </c>
      <c r="C63" s="22"/>
      <c r="D63" s="22"/>
      <c r="E63" s="29" t="s">
        <v>211</v>
      </c>
      <c r="F63" s="30">
        <v>244082000</v>
      </c>
      <c r="G63" s="31">
        <v>220950000</v>
      </c>
      <c r="H63" s="32">
        <f t="shared" si="1"/>
        <v>23132000</v>
      </c>
      <c r="I63" s="32">
        <v>244082000</v>
      </c>
      <c r="J63" s="33">
        <v>0</v>
      </c>
      <c r="K63" s="30">
        <v>14126000</v>
      </c>
    </row>
    <row r="64" spans="1:11" s="20" customFormat="1" ht="24" customHeight="1" thickBot="1">
      <c r="A64" s="22"/>
      <c r="B64" s="28" t="s">
        <v>83</v>
      </c>
      <c r="C64" s="22"/>
      <c r="D64" s="22"/>
      <c r="E64" s="29" t="s">
        <v>212</v>
      </c>
      <c r="F64" s="30">
        <v>228555000</v>
      </c>
      <c r="G64" s="31">
        <v>216801000</v>
      </c>
      <c r="H64" s="32">
        <f t="shared" si="1"/>
        <v>11754000</v>
      </c>
      <c r="I64" s="32">
        <v>228555000</v>
      </c>
      <c r="J64" s="33">
        <v>0</v>
      </c>
      <c r="K64" s="30">
        <v>13172000</v>
      </c>
    </row>
    <row r="65" spans="1:11" s="20" customFormat="1" ht="24" customHeight="1" thickBot="1">
      <c r="A65" s="22"/>
      <c r="B65" s="28" t="s">
        <v>84</v>
      </c>
      <c r="C65" s="22"/>
      <c r="D65" s="22"/>
      <c r="E65" s="29" t="s">
        <v>213</v>
      </c>
      <c r="F65" s="30">
        <v>407804000</v>
      </c>
      <c r="G65" s="31">
        <v>386183000</v>
      </c>
      <c r="H65" s="32">
        <f t="shared" si="1"/>
        <v>21621000</v>
      </c>
      <c r="I65" s="32">
        <v>407804000</v>
      </c>
      <c r="J65" s="33">
        <v>0</v>
      </c>
      <c r="K65" s="30">
        <v>9660000</v>
      </c>
    </row>
    <row r="66" spans="1:11" s="20" customFormat="1" ht="24" customHeight="1" thickBot="1">
      <c r="A66" s="22"/>
      <c r="B66" s="28" t="s">
        <v>85</v>
      </c>
      <c r="C66" s="22"/>
      <c r="D66" s="22"/>
      <c r="E66" s="29" t="s">
        <v>214</v>
      </c>
      <c r="F66" s="30">
        <v>202519000</v>
      </c>
      <c r="G66" s="31">
        <v>191607000</v>
      </c>
      <c r="H66" s="32">
        <f t="shared" si="1"/>
        <v>10912000</v>
      </c>
      <c r="I66" s="32">
        <v>202519000</v>
      </c>
      <c r="J66" s="33">
        <v>0</v>
      </c>
      <c r="K66" s="30">
        <v>11334000</v>
      </c>
    </row>
    <row r="67" spans="1:11" s="20" customFormat="1" ht="24" customHeight="1" thickBot="1">
      <c r="A67" s="22"/>
      <c r="B67" s="28" t="s">
        <v>86</v>
      </c>
      <c r="C67" s="22"/>
      <c r="D67" s="22"/>
      <c r="E67" s="29" t="s">
        <v>215</v>
      </c>
      <c r="F67" s="30">
        <v>255563000</v>
      </c>
      <c r="G67" s="31">
        <v>222821000</v>
      </c>
      <c r="H67" s="32">
        <f t="shared" si="1"/>
        <v>32742000</v>
      </c>
      <c r="I67" s="32">
        <v>255563000</v>
      </c>
      <c r="J67" s="33">
        <v>0</v>
      </c>
      <c r="K67" s="30">
        <v>17570000</v>
      </c>
    </row>
    <row r="68" spans="1:11" s="20" customFormat="1" ht="24" customHeight="1" thickBot="1">
      <c r="A68" s="22"/>
      <c r="B68" s="28" t="s">
        <v>87</v>
      </c>
      <c r="C68" s="22"/>
      <c r="D68" s="22"/>
      <c r="E68" s="29" t="s">
        <v>216</v>
      </c>
      <c r="F68" s="30">
        <v>316899000</v>
      </c>
      <c r="G68" s="31">
        <v>301036000</v>
      </c>
      <c r="H68" s="32">
        <f t="shared" si="1"/>
        <v>15863000</v>
      </c>
      <c r="I68" s="32">
        <v>316899000</v>
      </c>
      <c r="J68" s="33">
        <v>0</v>
      </c>
      <c r="K68" s="30">
        <v>19281000</v>
      </c>
    </row>
    <row r="69" spans="1:11" s="20" customFormat="1" ht="24" customHeight="1" thickBot="1">
      <c r="A69" s="22"/>
      <c r="B69" s="28" t="s">
        <v>88</v>
      </c>
      <c r="C69" s="22"/>
      <c r="D69" s="22"/>
      <c r="E69" s="29" t="s">
        <v>217</v>
      </c>
      <c r="F69" s="30">
        <v>352456000</v>
      </c>
      <c r="G69" s="31">
        <v>330827000</v>
      </c>
      <c r="H69" s="32">
        <f t="shared" si="1"/>
        <v>21629000</v>
      </c>
      <c r="I69" s="32">
        <v>352456000</v>
      </c>
      <c r="J69" s="33">
        <v>0</v>
      </c>
      <c r="K69" s="30">
        <v>2001000</v>
      </c>
    </row>
    <row r="70" spans="1:11" s="20" customFormat="1" ht="24" customHeight="1" thickBot="1">
      <c r="A70" s="22"/>
      <c r="B70" s="28" t="s">
        <v>89</v>
      </c>
      <c r="C70" s="22"/>
      <c r="D70" s="22"/>
      <c r="E70" s="29" t="s">
        <v>218</v>
      </c>
      <c r="F70" s="30">
        <v>321412000</v>
      </c>
      <c r="G70" s="31">
        <v>301934000</v>
      </c>
      <c r="H70" s="32">
        <f t="shared" si="1"/>
        <v>19478000</v>
      </c>
      <c r="I70" s="32">
        <v>321412000</v>
      </c>
      <c r="J70" s="33">
        <v>0</v>
      </c>
      <c r="K70" s="30">
        <v>11119000</v>
      </c>
    </row>
    <row r="71" spans="1:11" s="20" customFormat="1" ht="24" customHeight="1" thickBot="1">
      <c r="A71" s="22"/>
      <c r="B71" s="28" t="s">
        <v>90</v>
      </c>
      <c r="C71" s="22"/>
      <c r="D71" s="22"/>
      <c r="E71" s="29" t="s">
        <v>219</v>
      </c>
      <c r="F71" s="30">
        <v>303223000</v>
      </c>
      <c r="G71" s="31">
        <v>285419000</v>
      </c>
      <c r="H71" s="32">
        <f t="shared" si="1"/>
        <v>17804000</v>
      </c>
      <c r="I71" s="32">
        <v>303223000</v>
      </c>
      <c r="J71" s="33">
        <v>0</v>
      </c>
      <c r="K71" s="30">
        <v>12717000</v>
      </c>
    </row>
    <row r="72" spans="1:11" s="20" customFormat="1" ht="24" customHeight="1" thickBot="1">
      <c r="A72" s="22"/>
      <c r="B72" s="28" t="s">
        <v>91</v>
      </c>
      <c r="C72" s="22"/>
      <c r="D72" s="22"/>
      <c r="E72" s="29" t="s">
        <v>220</v>
      </c>
      <c r="F72" s="30">
        <v>466121000</v>
      </c>
      <c r="G72" s="31">
        <v>433678000</v>
      </c>
      <c r="H72" s="32">
        <f t="shared" si="1"/>
        <v>32443000</v>
      </c>
      <c r="I72" s="32">
        <v>466121000</v>
      </c>
      <c r="J72" s="33">
        <v>0</v>
      </c>
      <c r="K72" s="30">
        <v>17018000</v>
      </c>
    </row>
    <row r="73" spans="1:11" s="20" customFormat="1" ht="24" customHeight="1" thickBot="1">
      <c r="A73" s="22"/>
      <c r="B73" s="28" t="s">
        <v>92</v>
      </c>
      <c r="C73" s="22"/>
      <c r="D73" s="22"/>
      <c r="E73" s="29" t="s">
        <v>221</v>
      </c>
      <c r="F73" s="30">
        <v>100032000</v>
      </c>
      <c r="G73" s="31">
        <v>89857000</v>
      </c>
      <c r="H73" s="32">
        <f t="shared" si="1"/>
        <v>10175000</v>
      </c>
      <c r="I73" s="32">
        <v>100032000</v>
      </c>
      <c r="J73" s="33">
        <v>0</v>
      </c>
      <c r="K73" s="30">
        <v>13235000</v>
      </c>
    </row>
    <row r="74" spans="1:11" s="20" customFormat="1" ht="24" customHeight="1" thickBot="1">
      <c r="A74" s="22"/>
      <c r="B74" s="28" t="s">
        <v>93</v>
      </c>
      <c r="C74" s="22"/>
      <c r="D74" s="22"/>
      <c r="E74" s="29" t="s">
        <v>222</v>
      </c>
      <c r="F74" s="30">
        <v>187935000</v>
      </c>
      <c r="G74" s="31">
        <v>178423000</v>
      </c>
      <c r="H74" s="32">
        <f t="shared" si="1"/>
        <v>9512000</v>
      </c>
      <c r="I74" s="32">
        <v>187935000</v>
      </c>
      <c r="J74" s="33">
        <v>0</v>
      </c>
      <c r="K74" s="30">
        <v>3117000</v>
      </c>
    </row>
    <row r="75" spans="1:11" s="20" customFormat="1" ht="24" customHeight="1" thickBot="1">
      <c r="A75" s="22"/>
      <c r="B75" s="28" t="s">
        <v>94</v>
      </c>
      <c r="C75" s="22"/>
      <c r="D75" s="22"/>
      <c r="E75" s="29" t="s">
        <v>223</v>
      </c>
      <c r="F75" s="30">
        <v>193980000</v>
      </c>
      <c r="G75" s="31">
        <v>186970000</v>
      </c>
      <c r="H75" s="32">
        <f t="shared" si="1"/>
        <v>7010000</v>
      </c>
      <c r="I75" s="32">
        <v>193980000</v>
      </c>
      <c r="J75" s="33">
        <v>0</v>
      </c>
      <c r="K75" s="30">
        <v>3107000</v>
      </c>
    </row>
    <row r="76" spans="1:11" s="20" customFormat="1" ht="24" customHeight="1" thickBot="1">
      <c r="A76" s="22"/>
      <c r="B76" s="28" t="s">
        <v>95</v>
      </c>
      <c r="C76" s="22"/>
      <c r="D76" s="22"/>
      <c r="E76" s="29" t="s">
        <v>224</v>
      </c>
      <c r="F76" s="30">
        <v>282371000</v>
      </c>
      <c r="G76" s="31">
        <v>275008000</v>
      </c>
      <c r="H76" s="32">
        <f t="shared" si="1"/>
        <v>7363000</v>
      </c>
      <c r="I76" s="32">
        <v>282371000</v>
      </c>
      <c r="J76" s="33">
        <v>0</v>
      </c>
      <c r="K76" s="30">
        <v>8969000</v>
      </c>
    </row>
    <row r="77" spans="1:11" s="20" customFormat="1" ht="24" customHeight="1" thickBot="1">
      <c r="A77" s="22"/>
      <c r="B77" s="28" t="s">
        <v>96</v>
      </c>
      <c r="C77" s="22"/>
      <c r="D77" s="22"/>
      <c r="E77" s="29" t="s">
        <v>225</v>
      </c>
      <c r="F77" s="30">
        <v>216039000</v>
      </c>
      <c r="G77" s="31">
        <v>207380000</v>
      </c>
      <c r="H77" s="32">
        <f t="shared" si="1"/>
        <v>8659000</v>
      </c>
      <c r="I77" s="32">
        <v>216039000</v>
      </c>
      <c r="J77" s="33">
        <v>0</v>
      </c>
      <c r="K77" s="30">
        <v>2280000</v>
      </c>
    </row>
    <row r="78" spans="1:11" s="20" customFormat="1" ht="24" customHeight="1" thickBot="1">
      <c r="A78" s="22"/>
      <c r="B78" s="28" t="s">
        <v>97</v>
      </c>
      <c r="C78" s="22"/>
      <c r="D78" s="22"/>
      <c r="E78" s="29" t="s">
        <v>226</v>
      </c>
      <c r="F78" s="30">
        <v>179099000</v>
      </c>
      <c r="G78" s="31">
        <v>169058000</v>
      </c>
      <c r="H78" s="32">
        <f t="shared" si="1"/>
        <v>10041000</v>
      </c>
      <c r="I78" s="32">
        <v>179099000</v>
      </c>
      <c r="J78" s="33">
        <v>0</v>
      </c>
      <c r="K78" s="30">
        <v>16027000</v>
      </c>
    </row>
    <row r="79" spans="1:11" s="20" customFormat="1" ht="24" customHeight="1" thickBot="1">
      <c r="A79" s="22"/>
      <c r="B79" s="28" t="s">
        <v>98</v>
      </c>
      <c r="C79" s="22"/>
      <c r="D79" s="22"/>
      <c r="E79" s="29" t="s">
        <v>227</v>
      </c>
      <c r="F79" s="30">
        <v>243257000</v>
      </c>
      <c r="G79" s="31">
        <v>235048000</v>
      </c>
      <c r="H79" s="32">
        <f t="shared" si="1"/>
        <v>8209000</v>
      </c>
      <c r="I79" s="32">
        <v>243257000</v>
      </c>
      <c r="J79" s="33">
        <v>0</v>
      </c>
      <c r="K79" s="30">
        <v>20462000</v>
      </c>
    </row>
    <row r="80" spans="1:11" s="20" customFormat="1" ht="24" customHeight="1" thickBot="1">
      <c r="A80" s="22"/>
      <c r="B80" s="28" t="s">
        <v>99</v>
      </c>
      <c r="C80" s="22"/>
      <c r="D80" s="22"/>
      <c r="E80" s="29" t="s">
        <v>228</v>
      </c>
      <c r="F80" s="30">
        <v>246059000</v>
      </c>
      <c r="G80" s="31">
        <v>233886000</v>
      </c>
      <c r="H80" s="32">
        <f t="shared" si="1"/>
        <v>12173000</v>
      </c>
      <c r="I80" s="32">
        <v>246059000</v>
      </c>
      <c r="J80" s="33">
        <v>0</v>
      </c>
      <c r="K80" s="30">
        <v>11819000</v>
      </c>
    </row>
    <row r="81" spans="1:11" s="20" customFormat="1" ht="24" customHeight="1" thickBot="1">
      <c r="A81" s="22"/>
      <c r="B81" s="28" t="s">
        <v>100</v>
      </c>
      <c r="C81" s="22"/>
      <c r="D81" s="22"/>
      <c r="E81" s="29" t="s">
        <v>229</v>
      </c>
      <c r="F81" s="30">
        <v>203127000</v>
      </c>
      <c r="G81" s="31">
        <v>196020000</v>
      </c>
      <c r="H81" s="32">
        <f t="shared" si="1"/>
        <v>7107000</v>
      </c>
      <c r="I81" s="32">
        <v>203127000</v>
      </c>
      <c r="J81" s="33">
        <v>0</v>
      </c>
      <c r="K81" s="30">
        <v>2368000</v>
      </c>
    </row>
    <row r="82" spans="1:11" s="20" customFormat="1" ht="24" customHeight="1" thickBot="1">
      <c r="A82" s="22"/>
      <c r="B82" s="28" t="s">
        <v>101</v>
      </c>
      <c r="C82" s="22"/>
      <c r="D82" s="22"/>
      <c r="E82" s="29" t="s">
        <v>230</v>
      </c>
      <c r="F82" s="30">
        <v>175129000</v>
      </c>
      <c r="G82" s="31">
        <v>167827000</v>
      </c>
      <c r="H82" s="32">
        <f t="shared" si="1"/>
        <v>7302000</v>
      </c>
      <c r="I82" s="32">
        <v>175129000</v>
      </c>
      <c r="J82" s="33">
        <v>0</v>
      </c>
      <c r="K82" s="30">
        <v>4944000</v>
      </c>
    </row>
    <row r="83" spans="1:11" s="20" customFormat="1" ht="24" customHeight="1" thickBot="1">
      <c r="A83" s="22"/>
      <c r="B83" s="28" t="s">
        <v>102</v>
      </c>
      <c r="C83" s="22"/>
      <c r="D83" s="22"/>
      <c r="E83" s="29" t="s">
        <v>231</v>
      </c>
      <c r="F83" s="30">
        <v>198151000</v>
      </c>
      <c r="G83" s="31">
        <v>180174000</v>
      </c>
      <c r="H83" s="32">
        <f t="shared" si="1"/>
        <v>17977000</v>
      </c>
      <c r="I83" s="32">
        <v>198151000</v>
      </c>
      <c r="J83" s="33">
        <v>0</v>
      </c>
      <c r="K83" s="30">
        <v>6086000</v>
      </c>
    </row>
    <row r="84" spans="1:11" s="20" customFormat="1" ht="24" customHeight="1" thickBot="1">
      <c r="A84" s="22"/>
      <c r="B84" s="28" t="s">
        <v>103</v>
      </c>
      <c r="C84" s="22"/>
      <c r="D84" s="22"/>
      <c r="E84" s="29" t="s">
        <v>232</v>
      </c>
      <c r="F84" s="30">
        <v>183119000</v>
      </c>
      <c r="G84" s="31">
        <v>176925000</v>
      </c>
      <c r="H84" s="32">
        <f aca="true" t="shared" si="2" ref="H84:H115">I84-G84</f>
        <v>6194000</v>
      </c>
      <c r="I84" s="32">
        <v>183119000</v>
      </c>
      <c r="J84" s="33">
        <v>0</v>
      </c>
      <c r="K84" s="30">
        <v>5125000</v>
      </c>
    </row>
    <row r="85" spans="1:11" s="20" customFormat="1" ht="24" customHeight="1" thickBot="1">
      <c r="A85" s="22"/>
      <c r="B85" s="28" t="s">
        <v>104</v>
      </c>
      <c r="C85" s="22"/>
      <c r="D85" s="22"/>
      <c r="E85" s="29" t="s">
        <v>233</v>
      </c>
      <c r="F85" s="30">
        <v>195813000</v>
      </c>
      <c r="G85" s="31">
        <v>187892000</v>
      </c>
      <c r="H85" s="32">
        <f t="shared" si="2"/>
        <v>7921000</v>
      </c>
      <c r="I85" s="32">
        <v>195813000</v>
      </c>
      <c r="J85" s="33">
        <v>0</v>
      </c>
      <c r="K85" s="30">
        <v>3355000</v>
      </c>
    </row>
    <row r="86" spans="1:11" s="20" customFormat="1" ht="24" customHeight="1" thickBot="1">
      <c r="A86" s="22"/>
      <c r="B86" s="28" t="s">
        <v>105</v>
      </c>
      <c r="C86" s="22"/>
      <c r="D86" s="22"/>
      <c r="E86" s="29" t="s">
        <v>234</v>
      </c>
      <c r="F86" s="30">
        <v>198422000</v>
      </c>
      <c r="G86" s="31">
        <v>192129000</v>
      </c>
      <c r="H86" s="32">
        <f t="shared" si="2"/>
        <v>6293000</v>
      </c>
      <c r="I86" s="32">
        <v>198422000</v>
      </c>
      <c r="J86" s="33">
        <v>0</v>
      </c>
      <c r="K86" s="30">
        <v>8218000</v>
      </c>
    </row>
    <row r="87" spans="1:11" s="20" customFormat="1" ht="24" customHeight="1" thickBot="1">
      <c r="A87" s="22"/>
      <c r="B87" s="28" t="s">
        <v>106</v>
      </c>
      <c r="C87" s="22"/>
      <c r="D87" s="22"/>
      <c r="E87" s="29" t="s">
        <v>235</v>
      </c>
      <c r="F87" s="30">
        <v>159143000</v>
      </c>
      <c r="G87" s="31">
        <v>152171000</v>
      </c>
      <c r="H87" s="32">
        <f t="shared" si="2"/>
        <v>6972000</v>
      </c>
      <c r="I87" s="32">
        <v>159143000</v>
      </c>
      <c r="J87" s="33">
        <v>0</v>
      </c>
      <c r="K87" s="30">
        <v>3655000</v>
      </c>
    </row>
    <row r="88" spans="1:11" s="20" customFormat="1" ht="24" customHeight="1" thickBot="1">
      <c r="A88" s="22"/>
      <c r="B88" s="28" t="s">
        <v>107</v>
      </c>
      <c r="C88" s="22"/>
      <c r="D88" s="22"/>
      <c r="E88" s="29" t="s">
        <v>236</v>
      </c>
      <c r="F88" s="30">
        <v>137644000</v>
      </c>
      <c r="G88" s="31">
        <v>131938000</v>
      </c>
      <c r="H88" s="32">
        <f t="shared" si="2"/>
        <v>5706000</v>
      </c>
      <c r="I88" s="32">
        <v>137644000</v>
      </c>
      <c r="J88" s="33">
        <v>0</v>
      </c>
      <c r="K88" s="30">
        <v>3026000</v>
      </c>
    </row>
    <row r="89" spans="1:11" s="20" customFormat="1" ht="24" customHeight="1" thickBot="1">
      <c r="A89" s="22"/>
      <c r="B89" s="28" t="s">
        <v>108</v>
      </c>
      <c r="C89" s="22"/>
      <c r="D89" s="22"/>
      <c r="E89" s="29" t="s">
        <v>237</v>
      </c>
      <c r="F89" s="30">
        <v>127678000</v>
      </c>
      <c r="G89" s="31">
        <v>123102000</v>
      </c>
      <c r="H89" s="32">
        <f t="shared" si="2"/>
        <v>4576000</v>
      </c>
      <c r="I89" s="32">
        <v>127678000</v>
      </c>
      <c r="J89" s="33">
        <v>0</v>
      </c>
      <c r="K89" s="30">
        <v>11547000</v>
      </c>
    </row>
    <row r="90" spans="1:11" s="20" customFormat="1" ht="24" customHeight="1" thickBot="1">
      <c r="A90" s="22"/>
      <c r="B90" s="28" t="s">
        <v>109</v>
      </c>
      <c r="C90" s="22"/>
      <c r="D90" s="22"/>
      <c r="E90" s="29" t="s">
        <v>238</v>
      </c>
      <c r="F90" s="30">
        <v>118622000</v>
      </c>
      <c r="G90" s="31">
        <v>114862000</v>
      </c>
      <c r="H90" s="32">
        <f t="shared" si="2"/>
        <v>3760000</v>
      </c>
      <c r="I90" s="32">
        <v>118622000</v>
      </c>
      <c r="J90" s="33">
        <v>0</v>
      </c>
      <c r="K90" s="30">
        <v>2610000</v>
      </c>
    </row>
    <row r="91" spans="1:11" s="20" customFormat="1" ht="24" customHeight="1" thickBot="1">
      <c r="A91" s="22"/>
      <c r="B91" s="28" t="s">
        <v>110</v>
      </c>
      <c r="C91" s="22"/>
      <c r="D91" s="22"/>
      <c r="E91" s="29" t="s">
        <v>239</v>
      </c>
      <c r="F91" s="30">
        <v>134535000</v>
      </c>
      <c r="G91" s="31">
        <v>131092000</v>
      </c>
      <c r="H91" s="32">
        <f t="shared" si="2"/>
        <v>3443000</v>
      </c>
      <c r="I91" s="32">
        <v>134535000</v>
      </c>
      <c r="J91" s="33">
        <v>0</v>
      </c>
      <c r="K91" s="30">
        <v>3191000</v>
      </c>
    </row>
    <row r="92" spans="1:11" s="20" customFormat="1" ht="24" customHeight="1" thickBot="1">
      <c r="A92" s="22"/>
      <c r="B92" s="28" t="s">
        <v>111</v>
      </c>
      <c r="C92" s="22"/>
      <c r="D92" s="22"/>
      <c r="E92" s="29" t="s">
        <v>240</v>
      </c>
      <c r="F92" s="30">
        <v>141815000</v>
      </c>
      <c r="G92" s="31">
        <v>136737000</v>
      </c>
      <c r="H92" s="32">
        <f t="shared" si="2"/>
        <v>5078000</v>
      </c>
      <c r="I92" s="32">
        <v>141815000</v>
      </c>
      <c r="J92" s="33">
        <v>0</v>
      </c>
      <c r="K92" s="30">
        <v>7958000</v>
      </c>
    </row>
    <row r="93" spans="1:11" s="20" customFormat="1" ht="24" customHeight="1" thickBot="1">
      <c r="A93" s="22"/>
      <c r="B93" s="28" t="s">
        <v>112</v>
      </c>
      <c r="C93" s="22"/>
      <c r="D93" s="22"/>
      <c r="E93" s="29" t="s">
        <v>241</v>
      </c>
      <c r="F93" s="30">
        <v>143051000</v>
      </c>
      <c r="G93" s="31">
        <v>135952000</v>
      </c>
      <c r="H93" s="32">
        <f t="shared" si="2"/>
        <v>7099000</v>
      </c>
      <c r="I93" s="32">
        <v>143051000</v>
      </c>
      <c r="J93" s="33">
        <v>0</v>
      </c>
      <c r="K93" s="30">
        <v>2127000</v>
      </c>
    </row>
    <row r="94" spans="1:11" s="20" customFormat="1" ht="24" customHeight="1" thickBot="1">
      <c r="A94" s="22"/>
      <c r="B94" s="28" t="s">
        <v>113</v>
      </c>
      <c r="C94" s="22"/>
      <c r="D94" s="22"/>
      <c r="E94" s="29" t="s">
        <v>242</v>
      </c>
      <c r="F94" s="30">
        <v>238019000</v>
      </c>
      <c r="G94" s="31">
        <v>225049000</v>
      </c>
      <c r="H94" s="32">
        <f t="shared" si="2"/>
        <v>12970000</v>
      </c>
      <c r="I94" s="32">
        <v>238019000</v>
      </c>
      <c r="J94" s="33">
        <v>0</v>
      </c>
      <c r="K94" s="30">
        <v>10719000</v>
      </c>
    </row>
    <row r="95" spans="1:11" s="20" customFormat="1" ht="24" customHeight="1" thickBot="1">
      <c r="A95" s="22"/>
      <c r="B95" s="28" t="s">
        <v>114</v>
      </c>
      <c r="C95" s="22"/>
      <c r="D95" s="22"/>
      <c r="E95" s="29" t="s">
        <v>243</v>
      </c>
      <c r="F95" s="30">
        <v>88422000</v>
      </c>
      <c r="G95" s="31">
        <v>84040000</v>
      </c>
      <c r="H95" s="32">
        <f t="shared" si="2"/>
        <v>4382000</v>
      </c>
      <c r="I95" s="32">
        <v>88422000</v>
      </c>
      <c r="J95" s="33">
        <v>0</v>
      </c>
      <c r="K95" s="30">
        <v>4921000</v>
      </c>
    </row>
    <row r="96" spans="1:11" s="20" customFormat="1" ht="24" customHeight="1" thickBot="1">
      <c r="A96" s="22"/>
      <c r="B96" s="28" t="s">
        <v>115</v>
      </c>
      <c r="C96" s="22"/>
      <c r="D96" s="22"/>
      <c r="E96" s="29" t="s">
        <v>244</v>
      </c>
      <c r="F96" s="30">
        <v>147062000</v>
      </c>
      <c r="G96" s="31">
        <v>142050000</v>
      </c>
      <c r="H96" s="32">
        <f t="shared" si="2"/>
        <v>5012000</v>
      </c>
      <c r="I96" s="32">
        <v>147062000</v>
      </c>
      <c r="J96" s="33">
        <v>0</v>
      </c>
      <c r="K96" s="30">
        <v>5908000</v>
      </c>
    </row>
    <row r="97" spans="1:11" s="20" customFormat="1" ht="24" customHeight="1" thickBot="1">
      <c r="A97" s="22"/>
      <c r="B97" s="28" t="s">
        <v>116</v>
      </c>
      <c r="C97" s="22"/>
      <c r="D97" s="22"/>
      <c r="E97" s="29" t="s">
        <v>245</v>
      </c>
      <c r="F97" s="30">
        <v>108879000</v>
      </c>
      <c r="G97" s="31">
        <v>105559000</v>
      </c>
      <c r="H97" s="32">
        <f t="shared" si="2"/>
        <v>3320000</v>
      </c>
      <c r="I97" s="32">
        <v>108879000</v>
      </c>
      <c r="J97" s="33">
        <v>0</v>
      </c>
      <c r="K97" s="30">
        <v>5865000</v>
      </c>
    </row>
    <row r="98" spans="1:11" s="20" customFormat="1" ht="24" customHeight="1" thickBot="1">
      <c r="A98" s="22"/>
      <c r="B98" s="28" t="s">
        <v>117</v>
      </c>
      <c r="C98" s="22"/>
      <c r="D98" s="22"/>
      <c r="E98" s="29" t="s">
        <v>246</v>
      </c>
      <c r="F98" s="30">
        <v>131331000</v>
      </c>
      <c r="G98" s="31">
        <v>125448000</v>
      </c>
      <c r="H98" s="32">
        <f t="shared" si="2"/>
        <v>5883000</v>
      </c>
      <c r="I98" s="32">
        <v>131331000</v>
      </c>
      <c r="J98" s="33">
        <v>0</v>
      </c>
      <c r="K98" s="30">
        <v>7386000</v>
      </c>
    </row>
    <row r="99" spans="1:11" s="20" customFormat="1" ht="24" customHeight="1" thickBot="1">
      <c r="A99" s="22"/>
      <c r="B99" s="28" t="s">
        <v>118</v>
      </c>
      <c r="C99" s="22"/>
      <c r="D99" s="22"/>
      <c r="E99" s="29" t="s">
        <v>247</v>
      </c>
      <c r="F99" s="30">
        <v>110258000</v>
      </c>
      <c r="G99" s="31">
        <v>107786000</v>
      </c>
      <c r="H99" s="32">
        <f t="shared" si="2"/>
        <v>2472000</v>
      </c>
      <c r="I99" s="32">
        <v>110258000</v>
      </c>
      <c r="J99" s="33">
        <v>0</v>
      </c>
      <c r="K99" s="30">
        <v>11866000</v>
      </c>
    </row>
    <row r="100" spans="1:11" s="20" customFormat="1" ht="24" customHeight="1" thickBot="1">
      <c r="A100" s="22"/>
      <c r="B100" s="28" t="s">
        <v>119</v>
      </c>
      <c r="C100" s="22"/>
      <c r="D100" s="22"/>
      <c r="E100" s="29" t="s">
        <v>248</v>
      </c>
      <c r="F100" s="30">
        <v>138312000</v>
      </c>
      <c r="G100" s="31">
        <v>129393000</v>
      </c>
      <c r="H100" s="32">
        <f t="shared" si="2"/>
        <v>8919000</v>
      </c>
      <c r="I100" s="32">
        <v>138312000</v>
      </c>
      <c r="J100" s="33">
        <v>0</v>
      </c>
      <c r="K100" s="30">
        <v>7288000</v>
      </c>
    </row>
    <row r="101" spans="1:11" s="20" customFormat="1" ht="24" customHeight="1" thickBot="1">
      <c r="A101" s="22"/>
      <c r="B101" s="28" t="s">
        <v>120</v>
      </c>
      <c r="C101" s="22"/>
      <c r="D101" s="22"/>
      <c r="E101" s="29" t="s">
        <v>249</v>
      </c>
      <c r="F101" s="30">
        <v>111407000</v>
      </c>
      <c r="G101" s="31">
        <v>106543000</v>
      </c>
      <c r="H101" s="32">
        <f t="shared" si="2"/>
        <v>4864000</v>
      </c>
      <c r="I101" s="32">
        <v>111407000</v>
      </c>
      <c r="J101" s="33">
        <v>0</v>
      </c>
      <c r="K101" s="30">
        <v>11831000</v>
      </c>
    </row>
    <row r="102" spans="1:11" s="20" customFormat="1" ht="24" customHeight="1" thickBot="1">
      <c r="A102" s="22"/>
      <c r="B102" s="28" t="s">
        <v>121</v>
      </c>
      <c r="C102" s="22"/>
      <c r="D102" s="22"/>
      <c r="E102" s="29" t="s">
        <v>250</v>
      </c>
      <c r="F102" s="30">
        <v>163183000</v>
      </c>
      <c r="G102" s="31">
        <v>158778000</v>
      </c>
      <c r="H102" s="32">
        <f t="shared" si="2"/>
        <v>4405000</v>
      </c>
      <c r="I102" s="32">
        <v>163183000</v>
      </c>
      <c r="J102" s="33">
        <v>0</v>
      </c>
      <c r="K102" s="30">
        <v>16282000</v>
      </c>
    </row>
    <row r="103" spans="1:11" s="20" customFormat="1" ht="24" customHeight="1" thickBot="1">
      <c r="A103" s="22"/>
      <c r="B103" s="28" t="s">
        <v>122</v>
      </c>
      <c r="C103" s="22"/>
      <c r="D103" s="22"/>
      <c r="E103" s="29" t="s">
        <v>251</v>
      </c>
      <c r="F103" s="30">
        <v>141266000</v>
      </c>
      <c r="G103" s="31">
        <v>138689000</v>
      </c>
      <c r="H103" s="32">
        <f t="shared" si="2"/>
        <v>2577000</v>
      </c>
      <c r="I103" s="32">
        <v>141266000</v>
      </c>
      <c r="J103" s="33">
        <v>0</v>
      </c>
      <c r="K103" s="30">
        <v>9663000</v>
      </c>
    </row>
    <row r="104" spans="1:11" s="20" customFormat="1" ht="24" customHeight="1" thickBot="1">
      <c r="A104" s="22"/>
      <c r="B104" s="28" t="s">
        <v>123</v>
      </c>
      <c r="C104" s="22"/>
      <c r="D104" s="22"/>
      <c r="E104" s="29" t="s">
        <v>252</v>
      </c>
      <c r="F104" s="30">
        <v>137934000</v>
      </c>
      <c r="G104" s="31">
        <v>135905000</v>
      </c>
      <c r="H104" s="32">
        <f t="shared" si="2"/>
        <v>2029000</v>
      </c>
      <c r="I104" s="32">
        <v>137934000</v>
      </c>
      <c r="J104" s="33">
        <v>0</v>
      </c>
      <c r="K104" s="30">
        <v>1500000</v>
      </c>
    </row>
    <row r="105" spans="1:11" s="20" customFormat="1" ht="24" customHeight="1" thickBot="1">
      <c r="A105" s="22"/>
      <c r="B105" s="28" t="s">
        <v>124</v>
      </c>
      <c r="C105" s="22"/>
      <c r="D105" s="22"/>
      <c r="E105" s="29" t="s">
        <v>253</v>
      </c>
      <c r="F105" s="30">
        <v>118660000</v>
      </c>
      <c r="G105" s="31">
        <v>116009000</v>
      </c>
      <c r="H105" s="32">
        <f t="shared" si="2"/>
        <v>2651000</v>
      </c>
      <c r="I105" s="32">
        <v>118660000</v>
      </c>
      <c r="J105" s="33">
        <v>0</v>
      </c>
      <c r="K105" s="30">
        <v>9492000</v>
      </c>
    </row>
    <row r="106" spans="1:11" s="20" customFormat="1" ht="24" customHeight="1" thickBot="1">
      <c r="A106" s="22"/>
      <c r="B106" s="28" t="s">
        <v>125</v>
      </c>
      <c r="C106" s="22"/>
      <c r="D106" s="22"/>
      <c r="E106" s="29" t="s">
        <v>254</v>
      </c>
      <c r="F106" s="30">
        <v>91879000</v>
      </c>
      <c r="G106" s="31">
        <v>89300000</v>
      </c>
      <c r="H106" s="32">
        <f t="shared" si="2"/>
        <v>2579000</v>
      </c>
      <c r="I106" s="32">
        <v>91879000</v>
      </c>
      <c r="J106" s="33">
        <v>0</v>
      </c>
      <c r="K106" s="30">
        <v>2729000</v>
      </c>
    </row>
    <row r="107" spans="1:11" s="20" customFormat="1" ht="24" customHeight="1" thickBot="1">
      <c r="A107" s="22"/>
      <c r="B107" s="28" t="s">
        <v>126</v>
      </c>
      <c r="C107" s="22"/>
      <c r="D107" s="22"/>
      <c r="E107" s="29" t="s">
        <v>255</v>
      </c>
      <c r="F107" s="30">
        <v>133209000</v>
      </c>
      <c r="G107" s="31">
        <v>129075000</v>
      </c>
      <c r="H107" s="32">
        <f t="shared" si="2"/>
        <v>4134000</v>
      </c>
      <c r="I107" s="32">
        <v>133209000</v>
      </c>
      <c r="J107" s="33">
        <v>0</v>
      </c>
      <c r="K107" s="30">
        <v>4315000</v>
      </c>
    </row>
    <row r="108" spans="1:11" s="20" customFormat="1" ht="24" customHeight="1" thickBot="1">
      <c r="A108" s="22"/>
      <c r="B108" s="28" t="s">
        <v>127</v>
      </c>
      <c r="C108" s="22"/>
      <c r="D108" s="22"/>
      <c r="E108" s="29" t="s">
        <v>256</v>
      </c>
      <c r="F108" s="30">
        <v>104244000</v>
      </c>
      <c r="G108" s="31">
        <v>100439000</v>
      </c>
      <c r="H108" s="32">
        <f t="shared" si="2"/>
        <v>3805000</v>
      </c>
      <c r="I108" s="32">
        <v>104244000</v>
      </c>
      <c r="J108" s="33">
        <v>0</v>
      </c>
      <c r="K108" s="30">
        <v>10385000</v>
      </c>
    </row>
    <row r="109" spans="1:11" s="20" customFormat="1" ht="24" customHeight="1" thickBot="1">
      <c r="A109" s="22"/>
      <c r="B109" s="28" t="s">
        <v>128</v>
      </c>
      <c r="C109" s="22"/>
      <c r="D109" s="22"/>
      <c r="E109" s="29" t="s">
        <v>257</v>
      </c>
      <c r="F109" s="30">
        <v>140188000</v>
      </c>
      <c r="G109" s="31">
        <v>132587000</v>
      </c>
      <c r="H109" s="32">
        <f t="shared" si="2"/>
        <v>7601000</v>
      </c>
      <c r="I109" s="32">
        <v>140188000</v>
      </c>
      <c r="J109" s="33">
        <v>0</v>
      </c>
      <c r="K109" s="30">
        <v>1801000</v>
      </c>
    </row>
    <row r="110" spans="1:11" s="20" customFormat="1" ht="24" customHeight="1" thickBot="1">
      <c r="A110" s="22"/>
      <c r="B110" s="28" t="s">
        <v>129</v>
      </c>
      <c r="C110" s="22"/>
      <c r="D110" s="22"/>
      <c r="E110" s="29" t="s">
        <v>258</v>
      </c>
      <c r="F110" s="30">
        <v>70127000</v>
      </c>
      <c r="G110" s="31">
        <v>69117000</v>
      </c>
      <c r="H110" s="32">
        <f t="shared" si="2"/>
        <v>1010000</v>
      </c>
      <c r="I110" s="32">
        <v>70127000</v>
      </c>
      <c r="J110" s="33">
        <v>0</v>
      </c>
      <c r="K110" s="30">
        <v>14361000</v>
      </c>
    </row>
    <row r="111" spans="1:11" s="20" customFormat="1" ht="24" customHeight="1" thickBot="1">
      <c r="A111" s="22"/>
      <c r="B111" s="28" t="s">
        <v>130</v>
      </c>
      <c r="C111" s="22"/>
      <c r="D111" s="22"/>
      <c r="E111" s="29" t="s">
        <v>259</v>
      </c>
      <c r="F111" s="30">
        <v>100994000</v>
      </c>
      <c r="G111" s="31">
        <v>99019000</v>
      </c>
      <c r="H111" s="32">
        <f t="shared" si="2"/>
        <v>1975000</v>
      </c>
      <c r="I111" s="32">
        <v>100994000</v>
      </c>
      <c r="J111" s="33">
        <v>0</v>
      </c>
      <c r="K111" s="30">
        <v>3193000</v>
      </c>
    </row>
    <row r="112" spans="1:11" s="20" customFormat="1" ht="24" customHeight="1" thickBot="1">
      <c r="A112" s="22"/>
      <c r="B112" s="28" t="s">
        <v>131</v>
      </c>
      <c r="C112" s="22"/>
      <c r="D112" s="22"/>
      <c r="E112" s="29" t="s">
        <v>260</v>
      </c>
      <c r="F112" s="30">
        <v>73149000</v>
      </c>
      <c r="G112" s="31">
        <v>72181000</v>
      </c>
      <c r="H112" s="32">
        <f t="shared" si="2"/>
        <v>968000</v>
      </c>
      <c r="I112" s="32">
        <v>73149000</v>
      </c>
      <c r="J112" s="33">
        <v>0</v>
      </c>
      <c r="K112" s="30">
        <v>26222000</v>
      </c>
    </row>
    <row r="113" spans="1:11" s="20" customFormat="1" ht="24" customHeight="1" thickBot="1">
      <c r="A113" s="22"/>
      <c r="B113" s="28" t="s">
        <v>132</v>
      </c>
      <c r="C113" s="22"/>
      <c r="D113" s="22"/>
      <c r="E113" s="29" t="s">
        <v>261</v>
      </c>
      <c r="F113" s="30">
        <v>109581000</v>
      </c>
      <c r="G113" s="31">
        <v>106916000</v>
      </c>
      <c r="H113" s="32">
        <f t="shared" si="2"/>
        <v>2665000</v>
      </c>
      <c r="I113" s="32">
        <v>109581000</v>
      </c>
      <c r="J113" s="33">
        <v>0</v>
      </c>
      <c r="K113" s="30">
        <v>18960000</v>
      </c>
    </row>
    <row r="114" spans="1:11" s="20" customFormat="1" ht="24" customHeight="1" thickBot="1">
      <c r="A114" s="22"/>
      <c r="B114" s="28" t="s">
        <v>133</v>
      </c>
      <c r="C114" s="22"/>
      <c r="D114" s="22"/>
      <c r="E114" s="29" t="s">
        <v>262</v>
      </c>
      <c r="F114" s="30">
        <v>113625000</v>
      </c>
      <c r="G114" s="31">
        <v>110372000</v>
      </c>
      <c r="H114" s="32">
        <f t="shared" si="2"/>
        <v>3253000</v>
      </c>
      <c r="I114" s="32">
        <v>113625000</v>
      </c>
      <c r="J114" s="33">
        <v>0</v>
      </c>
      <c r="K114" s="30">
        <v>4065000</v>
      </c>
    </row>
    <row r="115" spans="1:11" s="20" customFormat="1" ht="24" customHeight="1" thickBot="1">
      <c r="A115" s="22"/>
      <c r="B115" s="28" t="s">
        <v>134</v>
      </c>
      <c r="C115" s="22"/>
      <c r="D115" s="22"/>
      <c r="E115" s="29" t="s">
        <v>263</v>
      </c>
      <c r="F115" s="30">
        <v>73157000</v>
      </c>
      <c r="G115" s="31">
        <v>73043000</v>
      </c>
      <c r="H115" s="32">
        <f t="shared" si="2"/>
        <v>114000</v>
      </c>
      <c r="I115" s="32">
        <v>73157000</v>
      </c>
      <c r="J115" s="33">
        <v>0</v>
      </c>
      <c r="K115" s="30">
        <v>18990000</v>
      </c>
    </row>
    <row r="116" spans="1:11" s="20" customFormat="1" ht="24" customHeight="1" thickBot="1">
      <c r="A116" s="22"/>
      <c r="B116" s="28" t="s">
        <v>135</v>
      </c>
      <c r="C116" s="22"/>
      <c r="D116" s="22"/>
      <c r="E116" s="29" t="s">
        <v>264</v>
      </c>
      <c r="F116" s="30">
        <v>234072000</v>
      </c>
      <c r="G116" s="31">
        <v>232308000</v>
      </c>
      <c r="H116" s="32">
        <f aca="true" t="shared" si="3" ref="H116:H147">I116-G116</f>
        <v>1764000</v>
      </c>
      <c r="I116" s="32">
        <v>234072000</v>
      </c>
      <c r="J116" s="33">
        <v>0</v>
      </c>
      <c r="K116" s="30">
        <v>26558000</v>
      </c>
    </row>
    <row r="117" spans="1:11" s="20" customFormat="1" ht="24" customHeight="1" thickBot="1">
      <c r="A117" s="22"/>
      <c r="B117" s="28" t="s">
        <v>136</v>
      </c>
      <c r="C117" s="22"/>
      <c r="D117" s="22"/>
      <c r="E117" s="29" t="s">
        <v>265</v>
      </c>
      <c r="F117" s="30">
        <v>84067000</v>
      </c>
      <c r="G117" s="31">
        <v>83819000</v>
      </c>
      <c r="H117" s="32">
        <f t="shared" si="3"/>
        <v>248000</v>
      </c>
      <c r="I117" s="32">
        <v>84067000</v>
      </c>
      <c r="J117" s="33">
        <v>0</v>
      </c>
      <c r="K117" s="30">
        <v>8636000</v>
      </c>
    </row>
    <row r="118" spans="1:11" s="20" customFormat="1" ht="24" customHeight="1" thickBot="1">
      <c r="A118" s="22"/>
      <c r="B118" s="28" t="s">
        <v>137</v>
      </c>
      <c r="C118" s="22"/>
      <c r="D118" s="22"/>
      <c r="E118" s="29" t="s">
        <v>266</v>
      </c>
      <c r="F118" s="30">
        <v>142165000</v>
      </c>
      <c r="G118" s="31">
        <v>141720000</v>
      </c>
      <c r="H118" s="32">
        <f t="shared" si="3"/>
        <v>445000</v>
      </c>
      <c r="I118" s="32">
        <v>142165000</v>
      </c>
      <c r="J118" s="33">
        <v>0</v>
      </c>
      <c r="K118" s="30">
        <v>14961000</v>
      </c>
    </row>
    <row r="119" spans="1:11" s="20" customFormat="1" ht="24" customHeight="1" thickBot="1">
      <c r="A119" s="22"/>
      <c r="B119" s="28" t="s">
        <v>138</v>
      </c>
      <c r="C119" s="22"/>
      <c r="D119" s="22"/>
      <c r="E119" s="29" t="s">
        <v>267</v>
      </c>
      <c r="F119" s="30">
        <v>179428000</v>
      </c>
      <c r="G119" s="31">
        <v>175877000</v>
      </c>
      <c r="H119" s="32">
        <f t="shared" si="3"/>
        <v>3551000</v>
      </c>
      <c r="I119" s="32">
        <v>179428000</v>
      </c>
      <c r="J119" s="33">
        <v>0</v>
      </c>
      <c r="K119" s="30">
        <v>22567000</v>
      </c>
    </row>
    <row r="120" spans="1:11" s="20" customFormat="1" ht="24" customHeight="1" thickBot="1">
      <c r="A120" s="22"/>
      <c r="B120" s="28" t="s">
        <v>139</v>
      </c>
      <c r="C120" s="22"/>
      <c r="D120" s="22"/>
      <c r="E120" s="29" t="s">
        <v>268</v>
      </c>
      <c r="F120" s="30">
        <v>448572000</v>
      </c>
      <c r="G120" s="31">
        <v>430185000</v>
      </c>
      <c r="H120" s="32">
        <f t="shared" si="3"/>
        <v>18387000</v>
      </c>
      <c r="I120" s="32">
        <v>448572000</v>
      </c>
      <c r="J120" s="33">
        <v>0</v>
      </c>
      <c r="K120" s="30">
        <v>22559000</v>
      </c>
    </row>
    <row r="121" spans="1:11" s="20" customFormat="1" ht="24" customHeight="1" thickBot="1">
      <c r="A121" s="22"/>
      <c r="B121" s="28" t="s">
        <v>140</v>
      </c>
      <c r="C121" s="22"/>
      <c r="D121" s="22"/>
      <c r="E121" s="29" t="s">
        <v>269</v>
      </c>
      <c r="F121" s="30">
        <v>70468000</v>
      </c>
      <c r="G121" s="31">
        <v>69758000</v>
      </c>
      <c r="H121" s="32">
        <f t="shared" si="3"/>
        <v>710000</v>
      </c>
      <c r="I121" s="32">
        <v>70468000</v>
      </c>
      <c r="J121" s="33">
        <v>0</v>
      </c>
      <c r="K121" s="30">
        <v>11449000</v>
      </c>
    </row>
    <row r="122" spans="1:11" s="20" customFormat="1" ht="24" customHeight="1" thickBot="1">
      <c r="A122" s="22"/>
      <c r="B122" s="28" t="s">
        <v>141</v>
      </c>
      <c r="C122" s="22"/>
      <c r="D122" s="22"/>
      <c r="E122" s="29" t="s">
        <v>270</v>
      </c>
      <c r="F122" s="30">
        <v>63283000</v>
      </c>
      <c r="G122" s="31">
        <v>63044000</v>
      </c>
      <c r="H122" s="32">
        <f t="shared" si="3"/>
        <v>239000</v>
      </c>
      <c r="I122" s="32">
        <v>63283000</v>
      </c>
      <c r="J122" s="33">
        <v>0</v>
      </c>
      <c r="K122" s="30">
        <v>4164000</v>
      </c>
    </row>
    <row r="123" spans="1:11" s="20" customFormat="1" ht="24" customHeight="1" thickBot="1">
      <c r="A123" s="22"/>
      <c r="B123" s="28" t="s">
        <v>142</v>
      </c>
      <c r="C123" s="22"/>
      <c r="D123" s="22"/>
      <c r="E123" s="29" t="s">
        <v>271</v>
      </c>
      <c r="F123" s="30">
        <v>88947000</v>
      </c>
      <c r="G123" s="31">
        <v>88699000</v>
      </c>
      <c r="H123" s="32">
        <f t="shared" si="3"/>
        <v>248000</v>
      </c>
      <c r="I123" s="32">
        <v>88947000</v>
      </c>
      <c r="J123" s="33">
        <v>0</v>
      </c>
      <c r="K123" s="30">
        <v>7539000</v>
      </c>
    </row>
    <row r="124" spans="1:11" s="20" customFormat="1" ht="24" customHeight="1" thickBot="1">
      <c r="A124" s="22"/>
      <c r="B124" s="28" t="s">
        <v>143</v>
      </c>
      <c r="C124" s="22"/>
      <c r="D124" s="22"/>
      <c r="E124" s="29" t="s">
        <v>272</v>
      </c>
      <c r="F124" s="30">
        <v>93138000</v>
      </c>
      <c r="G124" s="31">
        <v>93115000</v>
      </c>
      <c r="H124" s="32">
        <f t="shared" si="3"/>
        <v>23000</v>
      </c>
      <c r="I124" s="32">
        <v>93138000</v>
      </c>
      <c r="J124" s="33">
        <v>0</v>
      </c>
      <c r="K124" s="30">
        <v>12367000</v>
      </c>
    </row>
    <row r="125" spans="1:11" s="20" customFormat="1" ht="24" customHeight="1" thickBot="1">
      <c r="A125" s="22"/>
      <c r="B125" s="28" t="s">
        <v>144</v>
      </c>
      <c r="C125" s="22"/>
      <c r="D125" s="22"/>
      <c r="E125" s="29" t="s">
        <v>273</v>
      </c>
      <c r="F125" s="30">
        <v>447102000</v>
      </c>
      <c r="G125" s="31">
        <v>445856000</v>
      </c>
      <c r="H125" s="32">
        <f t="shared" si="3"/>
        <v>1246000</v>
      </c>
      <c r="I125" s="32">
        <v>447102000</v>
      </c>
      <c r="J125" s="33">
        <v>0</v>
      </c>
      <c r="K125" s="30">
        <v>150299000</v>
      </c>
    </row>
    <row r="126" spans="1:11" s="20" customFormat="1" ht="24" customHeight="1" thickBot="1">
      <c r="A126" s="22"/>
      <c r="B126" s="28" t="s">
        <v>145</v>
      </c>
      <c r="C126" s="22"/>
      <c r="D126" s="22"/>
      <c r="E126" s="29" t="s">
        <v>274</v>
      </c>
      <c r="F126" s="30">
        <v>93258000</v>
      </c>
      <c r="G126" s="31">
        <v>90315000</v>
      </c>
      <c r="H126" s="32">
        <f t="shared" si="3"/>
        <v>2943000</v>
      </c>
      <c r="I126" s="32">
        <v>93258000</v>
      </c>
      <c r="J126" s="33">
        <v>0</v>
      </c>
      <c r="K126" s="30">
        <v>2387000</v>
      </c>
    </row>
    <row r="127" spans="1:11" s="20" customFormat="1" ht="24" customHeight="1" thickBot="1">
      <c r="A127" s="22"/>
      <c r="B127" s="28" t="s">
        <v>146</v>
      </c>
      <c r="C127" s="22"/>
      <c r="D127" s="22"/>
      <c r="E127" s="29" t="s">
        <v>275</v>
      </c>
      <c r="F127" s="30">
        <v>103308000</v>
      </c>
      <c r="G127" s="31">
        <v>97897000</v>
      </c>
      <c r="H127" s="32">
        <f t="shared" si="3"/>
        <v>5411000</v>
      </c>
      <c r="I127" s="32">
        <v>103308000</v>
      </c>
      <c r="J127" s="33">
        <v>0</v>
      </c>
      <c r="K127" s="30">
        <v>5714000</v>
      </c>
    </row>
    <row r="128" spans="1:11" s="20" customFormat="1" ht="24" customHeight="1" thickBot="1">
      <c r="A128" s="22"/>
      <c r="B128" s="28" t="s">
        <v>147</v>
      </c>
      <c r="C128" s="22"/>
      <c r="D128" s="22"/>
      <c r="E128" s="29" t="s">
        <v>276</v>
      </c>
      <c r="F128" s="30">
        <v>81820000</v>
      </c>
      <c r="G128" s="31">
        <v>79809000</v>
      </c>
      <c r="H128" s="32">
        <f t="shared" si="3"/>
        <v>2011000</v>
      </c>
      <c r="I128" s="32">
        <v>81820000</v>
      </c>
      <c r="J128" s="33">
        <v>0</v>
      </c>
      <c r="K128" s="30">
        <v>6197000</v>
      </c>
    </row>
    <row r="129" spans="1:11" s="20" customFormat="1" ht="24" customHeight="1" thickBot="1">
      <c r="A129" s="22"/>
      <c r="B129" s="28" t="s">
        <v>148</v>
      </c>
      <c r="C129" s="22"/>
      <c r="D129" s="22"/>
      <c r="E129" s="29" t="s">
        <v>277</v>
      </c>
      <c r="F129" s="30">
        <v>35532000</v>
      </c>
      <c r="G129" s="31">
        <v>35141000</v>
      </c>
      <c r="H129" s="32">
        <f t="shared" si="3"/>
        <v>391000</v>
      </c>
      <c r="I129" s="32">
        <v>35532000</v>
      </c>
      <c r="J129" s="33">
        <v>0</v>
      </c>
      <c r="K129" s="30">
        <v>10982000</v>
      </c>
    </row>
    <row r="130" spans="1:11" s="20" customFormat="1" ht="24" customHeight="1" thickBot="1">
      <c r="A130" s="22"/>
      <c r="B130" s="28" t="s">
        <v>149</v>
      </c>
      <c r="C130" s="22"/>
      <c r="D130" s="22"/>
      <c r="E130" s="29" t="s">
        <v>278</v>
      </c>
      <c r="F130" s="30">
        <v>40418000</v>
      </c>
      <c r="G130" s="31">
        <v>40021000</v>
      </c>
      <c r="H130" s="32">
        <f t="shared" si="3"/>
        <v>397000</v>
      </c>
      <c r="I130" s="32">
        <v>40418000</v>
      </c>
      <c r="J130" s="33">
        <v>0</v>
      </c>
      <c r="K130" s="30">
        <v>2492000</v>
      </c>
    </row>
    <row r="131" spans="1:11" s="20" customFormat="1" ht="24" customHeight="1" thickBot="1">
      <c r="A131" s="22"/>
      <c r="B131" s="28" t="s">
        <v>150</v>
      </c>
      <c r="C131" s="22"/>
      <c r="D131" s="22"/>
      <c r="E131" s="29" t="s">
        <v>279</v>
      </c>
      <c r="F131" s="30">
        <v>6224000</v>
      </c>
      <c r="G131" s="31">
        <v>6224000</v>
      </c>
      <c r="H131" s="32">
        <f t="shared" si="3"/>
        <v>0</v>
      </c>
      <c r="I131" s="32">
        <v>6224000</v>
      </c>
      <c r="J131" s="33">
        <v>0</v>
      </c>
      <c r="K131" s="30">
        <v>1518000</v>
      </c>
    </row>
    <row r="132" spans="1:11" s="20" customFormat="1" ht="24" customHeight="1" thickBot="1">
      <c r="A132" s="22"/>
      <c r="B132" s="28" t="s">
        <v>151</v>
      </c>
      <c r="C132" s="22"/>
      <c r="D132" s="22"/>
      <c r="E132" s="29" t="s">
        <v>280</v>
      </c>
      <c r="F132" s="30">
        <v>27179000</v>
      </c>
      <c r="G132" s="31">
        <v>26582000</v>
      </c>
      <c r="H132" s="32">
        <f t="shared" si="3"/>
        <v>597000</v>
      </c>
      <c r="I132" s="32">
        <v>27179000</v>
      </c>
      <c r="J132" s="33">
        <v>0</v>
      </c>
      <c r="K132" s="30">
        <v>6519000</v>
      </c>
    </row>
    <row r="133" spans="1:11" s="20" customFormat="1" ht="24" customHeight="1" thickBot="1">
      <c r="A133" s="22"/>
      <c r="B133" s="28" t="s">
        <v>152</v>
      </c>
      <c r="C133" s="22"/>
      <c r="D133" s="22"/>
      <c r="E133" s="29" t="s">
        <v>281</v>
      </c>
      <c r="F133" s="30">
        <v>19414000</v>
      </c>
      <c r="G133" s="31">
        <v>19002000</v>
      </c>
      <c r="H133" s="32">
        <f t="shared" si="3"/>
        <v>412000</v>
      </c>
      <c r="I133" s="32">
        <v>19414000</v>
      </c>
      <c r="J133" s="33">
        <v>0</v>
      </c>
      <c r="K133" s="30">
        <v>2000000</v>
      </c>
    </row>
    <row r="134" spans="1:11" s="20" customFormat="1" ht="24" customHeight="1" thickBot="1">
      <c r="A134" s="22"/>
      <c r="B134" s="28" t="s">
        <v>153</v>
      </c>
      <c r="C134" s="22"/>
      <c r="D134" s="22"/>
      <c r="E134" s="29" t="s">
        <v>282</v>
      </c>
      <c r="F134" s="30">
        <v>91546000</v>
      </c>
      <c r="G134" s="31">
        <v>90022000</v>
      </c>
      <c r="H134" s="32">
        <f t="shared" si="3"/>
        <v>1524000</v>
      </c>
      <c r="I134" s="32">
        <v>91546000</v>
      </c>
      <c r="J134" s="33">
        <v>0</v>
      </c>
      <c r="K134" s="30">
        <v>3136000</v>
      </c>
    </row>
    <row r="135" spans="1:11" s="20" customFormat="1" ht="24" customHeight="1" thickBot="1">
      <c r="A135" s="22"/>
      <c r="B135" s="28" t="s">
        <v>154</v>
      </c>
      <c r="C135" s="22"/>
      <c r="D135" s="22"/>
      <c r="E135" s="29" t="s">
        <v>283</v>
      </c>
      <c r="F135" s="30">
        <v>60617000</v>
      </c>
      <c r="G135" s="31">
        <v>60049000</v>
      </c>
      <c r="H135" s="32">
        <f t="shared" si="3"/>
        <v>568000</v>
      </c>
      <c r="I135" s="32">
        <v>60617000</v>
      </c>
      <c r="J135" s="33">
        <v>0</v>
      </c>
      <c r="K135" s="30">
        <v>1891000</v>
      </c>
    </row>
    <row r="136" spans="1:11" s="20" customFormat="1" ht="24" customHeight="1" thickBot="1">
      <c r="A136" s="22"/>
      <c r="B136" s="28" t="s">
        <v>155</v>
      </c>
      <c r="C136" s="22"/>
      <c r="D136" s="22"/>
      <c r="E136" s="29" t="s">
        <v>284</v>
      </c>
      <c r="F136" s="30">
        <v>57165000</v>
      </c>
      <c r="G136" s="31">
        <v>56194000</v>
      </c>
      <c r="H136" s="32">
        <f t="shared" si="3"/>
        <v>971000</v>
      </c>
      <c r="I136" s="32">
        <v>57165000</v>
      </c>
      <c r="J136" s="33">
        <v>0</v>
      </c>
      <c r="K136" s="30">
        <v>936000</v>
      </c>
    </row>
    <row r="137" spans="1:11" s="20" customFormat="1" ht="24" customHeight="1" thickBot="1">
      <c r="A137" s="22"/>
      <c r="B137" s="28" t="s">
        <v>156</v>
      </c>
      <c r="C137" s="22"/>
      <c r="D137" s="22"/>
      <c r="E137" s="29" t="s">
        <v>285</v>
      </c>
      <c r="F137" s="30">
        <v>632990000</v>
      </c>
      <c r="G137" s="31">
        <v>601942000</v>
      </c>
      <c r="H137" s="32">
        <f t="shared" si="3"/>
        <v>31048000</v>
      </c>
      <c r="I137" s="32">
        <v>632990000</v>
      </c>
      <c r="J137" s="33">
        <v>0</v>
      </c>
      <c r="K137" s="30">
        <v>38164000</v>
      </c>
    </row>
    <row r="138" spans="1:11" s="20" customFormat="1" ht="24" customHeight="1" thickBot="1">
      <c r="A138" s="22"/>
      <c r="B138" s="28" t="s">
        <v>157</v>
      </c>
      <c r="C138" s="22"/>
      <c r="D138" s="22"/>
      <c r="E138" s="29" t="s">
        <v>286</v>
      </c>
      <c r="F138" s="30">
        <v>226761000</v>
      </c>
      <c r="G138" s="31">
        <v>220517000</v>
      </c>
      <c r="H138" s="32">
        <f t="shared" si="3"/>
        <v>6244000</v>
      </c>
      <c r="I138" s="32">
        <v>226761000</v>
      </c>
      <c r="J138" s="33">
        <v>0</v>
      </c>
      <c r="K138" s="30">
        <v>10800000</v>
      </c>
    </row>
    <row r="139" spans="1:11" s="20" customFormat="1" ht="24" customHeight="1" thickBot="1">
      <c r="A139" s="22"/>
      <c r="B139" s="28" t="s">
        <v>158</v>
      </c>
      <c r="C139" s="22"/>
      <c r="D139" s="22"/>
      <c r="E139" s="29" t="s">
        <v>287</v>
      </c>
      <c r="F139" s="30">
        <v>107419000</v>
      </c>
      <c r="G139" s="31">
        <v>101812000</v>
      </c>
      <c r="H139" s="32">
        <f t="shared" si="3"/>
        <v>5607000</v>
      </c>
      <c r="I139" s="32">
        <v>107419000</v>
      </c>
      <c r="J139" s="33">
        <v>0</v>
      </c>
      <c r="K139" s="30">
        <v>5179000</v>
      </c>
    </row>
    <row r="140" spans="1:11" s="20" customFormat="1" ht="24" customHeight="1" thickBot="1">
      <c r="A140" s="22"/>
      <c r="B140" s="28" t="s">
        <v>159</v>
      </c>
      <c r="C140" s="22"/>
      <c r="D140" s="22"/>
      <c r="E140" s="29" t="s">
        <v>288</v>
      </c>
      <c r="F140" s="30">
        <v>36710000</v>
      </c>
      <c r="G140" s="31">
        <v>36228000</v>
      </c>
      <c r="H140" s="32">
        <f t="shared" si="3"/>
        <v>482000</v>
      </c>
      <c r="I140" s="32">
        <v>36710000</v>
      </c>
      <c r="J140" s="33">
        <v>0</v>
      </c>
      <c r="K140" s="30">
        <v>3383000</v>
      </c>
    </row>
    <row r="141" spans="1:11" s="20" customFormat="1" ht="24" customHeight="1" thickBot="1">
      <c r="A141" s="22"/>
      <c r="B141" s="28" t="s">
        <v>160</v>
      </c>
      <c r="C141" s="22"/>
      <c r="D141" s="22"/>
      <c r="E141" s="29" t="s">
        <v>289</v>
      </c>
      <c r="F141" s="30">
        <v>20347000</v>
      </c>
      <c r="G141" s="31">
        <v>20003000</v>
      </c>
      <c r="H141" s="32">
        <f t="shared" si="3"/>
        <v>344000</v>
      </c>
      <c r="I141" s="32">
        <v>20347000</v>
      </c>
      <c r="J141" s="33">
        <v>0</v>
      </c>
      <c r="K141" s="30">
        <v>4500000</v>
      </c>
    </row>
    <row r="142" spans="1:11" s="20" customFormat="1" ht="24" customHeight="1" thickBot="1">
      <c r="A142" s="22"/>
      <c r="B142" s="28" t="s">
        <v>161</v>
      </c>
      <c r="C142" s="22"/>
      <c r="D142" s="22"/>
      <c r="E142" s="29" t="s">
        <v>290</v>
      </c>
      <c r="F142" s="30">
        <v>37368000</v>
      </c>
      <c r="G142" s="31">
        <v>36649000</v>
      </c>
      <c r="H142" s="32">
        <f t="shared" si="3"/>
        <v>719000</v>
      </c>
      <c r="I142" s="32">
        <v>37368000</v>
      </c>
      <c r="J142" s="33">
        <v>0</v>
      </c>
      <c r="K142" s="30">
        <v>1505000</v>
      </c>
    </row>
    <row r="143" spans="1:11" s="20" customFormat="1" ht="24" customHeight="1" thickBot="1">
      <c r="A143" s="22"/>
      <c r="B143" s="28" t="s">
        <v>162</v>
      </c>
      <c r="C143" s="22"/>
      <c r="D143" s="22"/>
      <c r="E143" s="29" t="s">
        <v>291</v>
      </c>
      <c r="F143" s="30">
        <v>95566000</v>
      </c>
      <c r="G143" s="31">
        <v>93494000</v>
      </c>
      <c r="H143" s="32">
        <f t="shared" si="3"/>
        <v>2072000</v>
      </c>
      <c r="I143" s="32">
        <v>95566000</v>
      </c>
      <c r="J143" s="33">
        <v>0</v>
      </c>
      <c r="K143" s="30">
        <v>5484000</v>
      </c>
    </row>
    <row r="144" spans="1:11" s="20" customFormat="1" ht="24" customHeight="1" thickBot="1">
      <c r="A144" s="22"/>
      <c r="B144" s="28" t="s">
        <v>163</v>
      </c>
      <c r="C144" s="22"/>
      <c r="D144" s="22"/>
      <c r="E144" s="29" t="s">
        <v>292</v>
      </c>
      <c r="F144" s="30">
        <v>49002000</v>
      </c>
      <c r="G144" s="31">
        <v>48240000</v>
      </c>
      <c r="H144" s="32">
        <f t="shared" si="3"/>
        <v>762000</v>
      </c>
      <c r="I144" s="32">
        <v>49002000</v>
      </c>
      <c r="J144" s="33">
        <v>0</v>
      </c>
      <c r="K144" s="30">
        <v>3610000</v>
      </c>
    </row>
    <row r="145" spans="1:11" s="20" customFormat="1" ht="24" customHeight="1" thickBot="1">
      <c r="A145" s="22"/>
      <c r="B145" s="28" t="s">
        <v>164</v>
      </c>
      <c r="C145" s="22"/>
      <c r="D145" s="22"/>
      <c r="E145" s="29" t="s">
        <v>293</v>
      </c>
      <c r="F145" s="30">
        <v>25615000</v>
      </c>
      <c r="G145" s="31">
        <v>24964000</v>
      </c>
      <c r="H145" s="32">
        <f t="shared" si="3"/>
        <v>651000</v>
      </c>
      <c r="I145" s="32">
        <v>25615000</v>
      </c>
      <c r="J145" s="33">
        <v>0</v>
      </c>
      <c r="K145" s="30">
        <v>2393000</v>
      </c>
    </row>
    <row r="146" spans="1:11" s="20" customFormat="1" ht="24" customHeight="1" thickBot="1">
      <c r="A146" s="22"/>
      <c r="B146" s="28" t="s">
        <v>165</v>
      </c>
      <c r="C146" s="22"/>
      <c r="D146" s="22"/>
      <c r="E146" s="29" t="s">
        <v>294</v>
      </c>
      <c r="F146" s="30">
        <v>170520000</v>
      </c>
      <c r="G146" s="31">
        <v>165229000</v>
      </c>
      <c r="H146" s="32">
        <f t="shared" si="3"/>
        <v>5291000</v>
      </c>
      <c r="I146" s="32">
        <v>170520000</v>
      </c>
      <c r="J146" s="33">
        <v>0</v>
      </c>
      <c r="K146" s="30">
        <v>55801000</v>
      </c>
    </row>
    <row r="147" spans="1:11" s="20" customFormat="1" ht="24" customHeight="1" thickBot="1">
      <c r="A147" s="22"/>
      <c r="B147" s="28" t="s">
        <v>166</v>
      </c>
      <c r="C147" s="22"/>
      <c r="D147" s="22"/>
      <c r="E147" s="29" t="s">
        <v>295</v>
      </c>
      <c r="F147" s="30">
        <v>136185000</v>
      </c>
      <c r="G147" s="31">
        <v>132853000</v>
      </c>
      <c r="H147" s="32">
        <f t="shared" si="3"/>
        <v>3332000</v>
      </c>
      <c r="I147" s="32">
        <v>136185000</v>
      </c>
      <c r="J147" s="33">
        <v>0</v>
      </c>
      <c r="K147" s="30">
        <v>20480000</v>
      </c>
    </row>
    <row r="148" spans="1:11" s="20" customFormat="1" ht="24" customHeight="1" thickBot="1">
      <c r="A148" s="22"/>
      <c r="B148" s="28" t="s">
        <v>167</v>
      </c>
      <c r="C148" s="22"/>
      <c r="D148" s="22"/>
      <c r="E148" s="29" t="s">
        <v>296</v>
      </c>
      <c r="F148" s="30">
        <v>111496000</v>
      </c>
      <c r="G148" s="31">
        <v>108798000</v>
      </c>
      <c r="H148" s="32">
        <f>I148-G148</f>
        <v>2698000</v>
      </c>
      <c r="I148" s="32">
        <v>111496000</v>
      </c>
      <c r="J148" s="33">
        <v>0</v>
      </c>
      <c r="K148" s="30">
        <v>5811000</v>
      </c>
    </row>
    <row r="149" spans="1:11" s="20" customFormat="1" ht="19.5" customHeight="1" hidden="1" thickBot="1">
      <c r="A149" s="34" t="s">
        <v>3</v>
      </c>
      <c r="C149" s="22"/>
      <c r="D149" s="22"/>
      <c r="E149" s="35"/>
      <c r="F149" s="36"/>
      <c r="G149" s="37"/>
      <c r="H149" s="38"/>
      <c r="I149" s="38"/>
      <c r="J149" s="39"/>
      <c r="K149" s="36"/>
    </row>
    <row r="150" spans="1:11" s="20" customFormat="1" ht="12" customHeight="1" thickBot="1">
      <c r="A150" s="40" t="s">
        <v>3</v>
      </c>
      <c r="E150" s="41"/>
      <c r="F150" s="41"/>
      <c r="G150" s="41"/>
      <c r="H150" s="41"/>
      <c r="I150" s="41"/>
      <c r="J150" s="41"/>
      <c r="K150" s="41"/>
    </row>
    <row r="151" spans="2:11" s="20" customFormat="1" ht="30" customHeight="1">
      <c r="B151" s="20" t="s">
        <v>30</v>
      </c>
      <c r="E151" s="42" t="s">
        <v>297</v>
      </c>
      <c r="F151" s="43">
        <v>36145740000</v>
      </c>
      <c r="G151" s="44">
        <v>33854793000</v>
      </c>
      <c r="H151" s="45">
        <f>I151-G151</f>
        <v>2290947000</v>
      </c>
      <c r="I151" s="45">
        <v>36145740000</v>
      </c>
      <c r="J151" s="46">
        <v>0</v>
      </c>
      <c r="K151" s="43">
        <v>2882622000</v>
      </c>
    </row>
    <row r="152" spans="2:11" s="20" customFormat="1" ht="30" customHeight="1">
      <c r="B152" s="20">
        <v>40</v>
      </c>
      <c r="E152" s="47" t="s">
        <v>34</v>
      </c>
      <c r="F152" s="48">
        <v>46277434000</v>
      </c>
      <c r="G152" s="49">
        <v>37307928000</v>
      </c>
      <c r="H152" s="50">
        <f>I152-G152</f>
        <v>10173246000</v>
      </c>
      <c r="I152" s="50">
        <v>47481174000</v>
      </c>
      <c r="J152" s="51">
        <v>138350000</v>
      </c>
      <c r="K152" s="48">
        <v>8678083321</v>
      </c>
    </row>
    <row r="153" spans="1:11" s="58" customFormat="1" ht="30" customHeight="1" thickBot="1">
      <c r="A153" s="52" t="s">
        <v>3</v>
      </c>
      <c r="B153" s="52"/>
      <c r="C153" s="52"/>
      <c r="D153" s="52"/>
      <c r="E153" s="53" t="s">
        <v>28</v>
      </c>
      <c r="F153" s="54">
        <f aca="true" t="shared" si="4" ref="F153:K153">F151+F152</f>
        <v>82423174000</v>
      </c>
      <c r="G153" s="55">
        <f t="shared" si="4"/>
        <v>71162721000</v>
      </c>
      <c r="H153" s="56">
        <f t="shared" si="4"/>
        <v>12464193000</v>
      </c>
      <c r="I153" s="56">
        <f t="shared" si="4"/>
        <v>83626914000</v>
      </c>
      <c r="J153" s="57">
        <f t="shared" si="4"/>
        <v>138350000</v>
      </c>
      <c r="K153" s="54">
        <f t="shared" si="4"/>
        <v>11560705321</v>
      </c>
    </row>
    <row r="154" spans="1:11" ht="15">
      <c r="A154" s="3"/>
      <c r="B154" s="3"/>
      <c r="C154" s="3"/>
      <c r="D154" s="3"/>
      <c r="E154" s="3"/>
      <c r="F154" s="17"/>
      <c r="G154" s="17"/>
      <c r="H154" s="17"/>
      <c r="I154" s="17"/>
      <c r="J154" s="17"/>
      <c r="K154" s="17"/>
    </row>
  </sheetData>
  <sheetProtection/>
  <mergeCells count="13">
    <mergeCell ref="E10:K10"/>
    <mergeCell ref="E15:E18"/>
    <mergeCell ref="J17:J18"/>
    <mergeCell ref="K17:K18"/>
    <mergeCell ref="E12:K12"/>
    <mergeCell ref="E13:K13"/>
    <mergeCell ref="F16:F18"/>
    <mergeCell ref="H17:H18"/>
    <mergeCell ref="G17:G18"/>
    <mergeCell ref="F15:K15"/>
    <mergeCell ref="I17:I18"/>
    <mergeCell ref="G16:I16"/>
    <mergeCell ref="J16:K16"/>
  </mergeCells>
  <printOptions horizontalCentered="1" verticalCentered="1"/>
  <pageMargins left="0.31496062992125984" right="0.31496062992125984" top="0.3937007874015748" bottom="0.5905511811023623" header="0.2755905511811024" footer="0.3937007874015748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="75" zoomScaleNormal="75" zoomScaleSheetLayoutView="75" zoomScalePageLayoutView="0" workbookViewId="0" topLeftCell="E10">
      <selection activeCell="E41" sqref="E41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5.875" style="7" hidden="1" customWidth="1"/>
    <col min="5" max="5" width="82.375" style="7" bestFit="1" customWidth="1"/>
    <col min="6" max="11" width="23.75390625" style="7" customWidth="1"/>
    <col min="12" max="16384" width="9.125" style="7" customWidth="1"/>
  </cols>
  <sheetData>
    <row r="1" spans="1:11" ht="15" hidden="1">
      <c r="A1" s="1" t="s">
        <v>0</v>
      </c>
      <c r="B1" s="2"/>
      <c r="C1" s="3"/>
      <c r="D1" s="4" t="s">
        <v>2</v>
      </c>
      <c r="E1" s="5" t="s">
        <v>22</v>
      </c>
      <c r="F1" s="6" t="s">
        <v>33</v>
      </c>
      <c r="G1" s="6" t="s">
        <v>4</v>
      </c>
      <c r="H1" s="6" t="s">
        <v>3</v>
      </c>
      <c r="I1" s="6" t="s">
        <v>4</v>
      </c>
      <c r="J1" s="6" t="s">
        <v>21</v>
      </c>
      <c r="K1" s="6" t="s">
        <v>21</v>
      </c>
    </row>
    <row r="2" spans="1:11" ht="15" hidden="1">
      <c r="A2" s="8" t="s">
        <v>5</v>
      </c>
      <c r="B2" s="2"/>
      <c r="C2" s="3"/>
      <c r="D2" s="4" t="s">
        <v>6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  <c r="H2" s="10"/>
      <c r="I2" s="10" t="str">
        <f>ButceYil</f>
        <v>2020</v>
      </c>
      <c r="J2" s="10" t="str">
        <f>ButceYil</f>
        <v>2020</v>
      </c>
      <c r="K2" s="10" t="str">
        <f>ButceYil</f>
        <v>2020</v>
      </c>
    </row>
    <row r="3" spans="1:11" ht="15" hidden="1">
      <c r="A3" s="8"/>
      <c r="B3" s="2"/>
      <c r="C3" s="3"/>
      <c r="D3" s="4" t="s">
        <v>32</v>
      </c>
      <c r="E3" s="9"/>
      <c r="F3" s="10" t="str">
        <f>ButceYil</f>
        <v>2020</v>
      </c>
      <c r="G3" s="10"/>
      <c r="H3" s="10"/>
      <c r="I3" s="10"/>
      <c r="J3" s="10"/>
      <c r="K3" s="10"/>
    </row>
    <row r="4" spans="1:11" ht="15" hidden="1">
      <c r="A4" s="8" t="s">
        <v>7</v>
      </c>
      <c r="B4" s="2"/>
      <c r="C4" s="3"/>
      <c r="D4" s="4" t="s">
        <v>8</v>
      </c>
      <c r="F4" s="10">
        <f>Asama+10</f>
        <v>13</v>
      </c>
      <c r="G4" s="10">
        <f>Asama+10</f>
        <v>13</v>
      </c>
      <c r="H4" s="10"/>
      <c r="I4" s="10">
        <f>Asama+10</f>
        <v>13</v>
      </c>
      <c r="J4" s="10">
        <f>Asama+10</f>
        <v>13</v>
      </c>
      <c r="K4" s="10">
        <f>Asama+10</f>
        <v>13</v>
      </c>
    </row>
    <row r="5" spans="1:11" ht="15" hidden="1">
      <c r="A5" s="8" t="s">
        <v>23</v>
      </c>
      <c r="B5" s="3"/>
      <c r="C5" s="3"/>
      <c r="D5" s="4" t="s">
        <v>9</v>
      </c>
      <c r="F5" s="6"/>
      <c r="G5" s="11" t="s">
        <v>25</v>
      </c>
      <c r="H5" s="11"/>
      <c r="I5" s="11"/>
      <c r="K5" s="11"/>
    </row>
    <row r="6" spans="1:11" ht="15" hidden="1">
      <c r="A6" s="3"/>
      <c r="B6" s="3"/>
      <c r="C6" s="3"/>
      <c r="D6" s="4" t="s">
        <v>16</v>
      </c>
      <c r="F6" s="6"/>
      <c r="G6" s="11"/>
      <c r="H6" s="11"/>
      <c r="I6" s="11"/>
      <c r="J6" s="10">
        <v>5</v>
      </c>
      <c r="K6" s="11" t="s">
        <v>24</v>
      </c>
    </row>
    <row r="7" spans="1:11" ht="15" hidden="1">
      <c r="A7" s="12" t="s">
        <v>29</v>
      </c>
      <c r="B7" s="12"/>
      <c r="C7" s="12"/>
      <c r="D7" s="6"/>
      <c r="F7" s="12"/>
      <c r="G7" s="12"/>
      <c r="H7" s="12"/>
      <c r="I7" s="12"/>
      <c r="J7" s="12"/>
      <c r="K7" s="12"/>
    </row>
    <row r="8" spans="1:11" ht="1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9.5" customHeight="1" hidden="1">
      <c r="A9" s="3"/>
      <c r="B9" s="3"/>
      <c r="C9" s="3"/>
      <c r="D9" s="3"/>
      <c r="E9" s="8"/>
      <c r="F9" s="8"/>
      <c r="G9" s="8"/>
      <c r="H9" s="8"/>
      <c r="I9" s="8"/>
      <c r="J9" s="8"/>
      <c r="K9" s="8"/>
    </row>
    <row r="10" spans="1:11" ht="19.5" customHeight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</row>
    <row r="11" spans="1:11" ht="19.5" customHeight="1">
      <c r="A11" s="3"/>
      <c r="B11" s="3"/>
      <c r="C11" s="3"/>
      <c r="D11" s="3"/>
      <c r="E11" s="100" t="s">
        <v>299</v>
      </c>
      <c r="F11" s="100"/>
      <c r="G11" s="100"/>
      <c r="H11" s="100"/>
      <c r="I11" s="100"/>
      <c r="J11" s="100"/>
      <c r="K11" s="100"/>
    </row>
    <row r="12" spans="1:11" ht="19.5" customHeight="1">
      <c r="A12" s="3"/>
      <c r="B12" s="3"/>
      <c r="C12" s="3"/>
      <c r="D12" s="3"/>
      <c r="E12" s="100" t="s">
        <v>298</v>
      </c>
      <c r="F12" s="100"/>
      <c r="G12" s="100"/>
      <c r="H12" s="100"/>
      <c r="I12" s="100"/>
      <c r="J12" s="100"/>
      <c r="K12" s="100"/>
    </row>
    <row r="13" spans="1:11" s="20" customFormat="1" ht="20.25" customHeight="1" thickBot="1">
      <c r="A13" s="19"/>
      <c r="B13" s="19"/>
      <c r="C13" s="19"/>
      <c r="D13" s="19"/>
      <c r="E13" s="19" t="s">
        <v>1</v>
      </c>
      <c r="F13" s="19" t="s">
        <v>1</v>
      </c>
      <c r="G13" s="19" t="s">
        <v>1</v>
      </c>
      <c r="H13" s="19"/>
      <c r="I13" s="19"/>
      <c r="J13" s="19" t="s">
        <v>1</v>
      </c>
      <c r="K13" s="18" t="str">
        <f>IF(ButceYil&gt;2008,"TL","YTL")</f>
        <v>TL</v>
      </c>
    </row>
    <row r="14" spans="1:11" s="20" customFormat="1" ht="19.5" customHeight="1" thickBot="1">
      <c r="A14" s="19"/>
      <c r="B14" s="19"/>
      <c r="C14" s="19"/>
      <c r="D14" s="19"/>
      <c r="E14" s="21" t="s">
        <v>1</v>
      </c>
      <c r="F14" s="108">
        <f>ButceYil+1</f>
        <v>2021</v>
      </c>
      <c r="G14" s="109"/>
      <c r="H14" s="109"/>
      <c r="I14" s="109"/>
      <c r="J14" s="109"/>
      <c r="K14" s="110"/>
    </row>
    <row r="15" spans="1:11" s="20" customFormat="1" ht="19.5" customHeight="1" thickBot="1">
      <c r="A15" s="19"/>
      <c r="B15" s="19"/>
      <c r="C15" s="19"/>
      <c r="D15" s="19"/>
      <c r="E15" s="121" t="s">
        <v>10</v>
      </c>
      <c r="F15" s="101" t="s">
        <v>20</v>
      </c>
      <c r="G15" s="111" t="s">
        <v>12</v>
      </c>
      <c r="H15" s="112"/>
      <c r="I15" s="113"/>
      <c r="J15" s="114" t="s">
        <v>14</v>
      </c>
      <c r="K15" s="115" t="s">
        <v>1</v>
      </c>
    </row>
    <row r="16" spans="1:11" s="20" customFormat="1" ht="19.5" customHeight="1">
      <c r="A16" s="19"/>
      <c r="B16" s="19"/>
      <c r="C16" s="19"/>
      <c r="D16" s="19"/>
      <c r="E16" s="122" t="s">
        <v>1</v>
      </c>
      <c r="F16" s="102" t="s">
        <v>1</v>
      </c>
      <c r="G16" s="106" t="s">
        <v>13</v>
      </c>
      <c r="H16" s="104" t="s">
        <v>18</v>
      </c>
      <c r="I16" s="101" t="s">
        <v>19</v>
      </c>
      <c r="J16" s="114" t="s">
        <v>15</v>
      </c>
      <c r="K16" s="101" t="s">
        <v>26</v>
      </c>
    </row>
    <row r="17" spans="3:11" s="20" customFormat="1" ht="19.5" customHeight="1" thickBot="1">
      <c r="C17" s="18"/>
      <c r="D17" s="18"/>
      <c r="E17" s="123" t="s">
        <v>1</v>
      </c>
      <c r="F17" s="103" t="s">
        <v>1</v>
      </c>
      <c r="G17" s="107" t="s">
        <v>1</v>
      </c>
      <c r="H17" s="105"/>
      <c r="I17" s="103"/>
      <c r="J17" s="120" t="s">
        <v>1</v>
      </c>
      <c r="K17" s="103" t="s">
        <v>1</v>
      </c>
    </row>
    <row r="18" spans="1:11" s="20" customFormat="1" ht="19.5" customHeight="1" hidden="1">
      <c r="A18" s="18" t="s">
        <v>2</v>
      </c>
      <c r="B18" s="18" t="s">
        <v>11</v>
      </c>
      <c r="C18" s="22"/>
      <c r="D18" s="22"/>
      <c r="E18" s="23"/>
      <c r="F18" s="24"/>
      <c r="G18" s="25"/>
      <c r="H18" s="26"/>
      <c r="I18" s="26"/>
      <c r="J18" s="27"/>
      <c r="K18" s="24"/>
    </row>
    <row r="19" spans="1:11" s="20" customFormat="1" ht="24.75" customHeight="1">
      <c r="A19" s="22"/>
      <c r="B19" s="28" t="s">
        <v>39</v>
      </c>
      <c r="C19" s="22"/>
      <c r="D19" s="22"/>
      <c r="E19" s="29" t="s">
        <v>168</v>
      </c>
      <c r="F19" s="30">
        <v>102546000</v>
      </c>
      <c r="G19" s="31">
        <v>101745000</v>
      </c>
      <c r="H19" s="32">
        <f aca="true" t="shared" si="0" ref="H19:H50">I19-G19</f>
        <v>801000</v>
      </c>
      <c r="I19" s="32">
        <v>102546000</v>
      </c>
      <c r="J19" s="33">
        <v>0</v>
      </c>
      <c r="K19" s="59">
        <v>158813000</v>
      </c>
    </row>
    <row r="20" spans="1:11" s="20" customFormat="1" ht="24" customHeight="1">
      <c r="A20" s="22"/>
      <c r="B20" s="28" t="s">
        <v>40</v>
      </c>
      <c r="C20" s="22"/>
      <c r="D20" s="22"/>
      <c r="E20" s="29" t="s">
        <v>169</v>
      </c>
      <c r="F20" s="30">
        <v>1222379000</v>
      </c>
      <c r="G20" s="31">
        <v>1166953000</v>
      </c>
      <c r="H20" s="32">
        <f t="shared" si="0"/>
        <v>55426000</v>
      </c>
      <c r="I20" s="32">
        <v>1222379000</v>
      </c>
      <c r="J20" s="33">
        <v>0</v>
      </c>
      <c r="K20" s="59">
        <v>95815000</v>
      </c>
    </row>
    <row r="21" spans="1:11" s="20" customFormat="1" ht="24" customHeight="1" thickBot="1">
      <c r="A21" s="22"/>
      <c r="B21" s="28" t="s">
        <v>41</v>
      </c>
      <c r="C21" s="22"/>
      <c r="D21" s="22"/>
      <c r="E21" s="29" t="s">
        <v>170</v>
      </c>
      <c r="F21" s="30">
        <v>614923000</v>
      </c>
      <c r="G21" s="31">
        <v>546323000</v>
      </c>
      <c r="H21" s="32">
        <f t="shared" si="0"/>
        <v>68600000</v>
      </c>
      <c r="I21" s="32">
        <v>614923000</v>
      </c>
      <c r="J21" s="33">
        <v>0</v>
      </c>
      <c r="K21" s="59">
        <v>95740000</v>
      </c>
    </row>
    <row r="22" spans="1:11" s="20" customFormat="1" ht="24" customHeight="1" thickBot="1">
      <c r="A22" s="22"/>
      <c r="B22" s="28" t="s">
        <v>42</v>
      </c>
      <c r="C22" s="22"/>
      <c r="D22" s="22"/>
      <c r="E22" s="29" t="s">
        <v>171</v>
      </c>
      <c r="F22" s="30">
        <v>1223389000</v>
      </c>
      <c r="G22" s="31">
        <v>1155088000</v>
      </c>
      <c r="H22" s="32">
        <f t="shared" si="0"/>
        <v>68301000</v>
      </c>
      <c r="I22" s="32">
        <v>1223389000</v>
      </c>
      <c r="J22" s="33">
        <v>0</v>
      </c>
      <c r="K22" s="59">
        <v>35945000</v>
      </c>
    </row>
    <row r="23" spans="1:11" s="20" customFormat="1" ht="24" customHeight="1" thickBot="1">
      <c r="A23" s="22"/>
      <c r="B23" s="28" t="s">
        <v>43</v>
      </c>
      <c r="C23" s="22"/>
      <c r="D23" s="22"/>
      <c r="E23" s="29" t="s">
        <v>172</v>
      </c>
      <c r="F23" s="30">
        <v>945809000</v>
      </c>
      <c r="G23" s="31">
        <v>892290000</v>
      </c>
      <c r="H23" s="32">
        <f t="shared" si="0"/>
        <v>53519000</v>
      </c>
      <c r="I23" s="32">
        <v>945809000</v>
      </c>
      <c r="J23" s="33">
        <v>0</v>
      </c>
      <c r="K23" s="59">
        <v>14421000</v>
      </c>
    </row>
    <row r="24" spans="1:11" s="20" customFormat="1" ht="24" customHeight="1" thickBot="1">
      <c r="A24" s="22"/>
      <c r="B24" s="28" t="s">
        <v>44</v>
      </c>
      <c r="C24" s="22"/>
      <c r="D24" s="22"/>
      <c r="E24" s="29" t="s">
        <v>173</v>
      </c>
      <c r="F24" s="30">
        <v>1113070000</v>
      </c>
      <c r="G24" s="31">
        <v>1016511000</v>
      </c>
      <c r="H24" s="32">
        <f t="shared" si="0"/>
        <v>96559000</v>
      </c>
      <c r="I24" s="32">
        <v>1113070000</v>
      </c>
      <c r="J24" s="33">
        <v>0</v>
      </c>
      <c r="K24" s="59">
        <v>70843000</v>
      </c>
    </row>
    <row r="25" spans="1:11" s="20" customFormat="1" ht="24" customHeight="1" thickBot="1">
      <c r="A25" s="22"/>
      <c r="B25" s="28" t="s">
        <v>45</v>
      </c>
      <c r="C25" s="22"/>
      <c r="D25" s="22"/>
      <c r="E25" s="29" t="s">
        <v>174</v>
      </c>
      <c r="F25" s="30">
        <v>631874000</v>
      </c>
      <c r="G25" s="31">
        <v>579022000</v>
      </c>
      <c r="H25" s="32">
        <f t="shared" si="0"/>
        <v>52852000</v>
      </c>
      <c r="I25" s="32">
        <v>631874000</v>
      </c>
      <c r="J25" s="33">
        <v>0</v>
      </c>
      <c r="K25" s="59">
        <v>84190000</v>
      </c>
    </row>
    <row r="26" spans="1:11" s="20" customFormat="1" ht="24" customHeight="1" thickBot="1">
      <c r="A26" s="22"/>
      <c r="B26" s="28" t="s">
        <v>46</v>
      </c>
      <c r="C26" s="22"/>
      <c r="D26" s="22"/>
      <c r="E26" s="29" t="s">
        <v>175</v>
      </c>
      <c r="F26" s="30">
        <v>349279000</v>
      </c>
      <c r="G26" s="31">
        <v>317341000</v>
      </c>
      <c r="H26" s="32">
        <f t="shared" si="0"/>
        <v>31938000</v>
      </c>
      <c r="I26" s="32">
        <v>349279000</v>
      </c>
      <c r="J26" s="33">
        <v>0</v>
      </c>
      <c r="K26" s="59">
        <v>33027000</v>
      </c>
    </row>
    <row r="27" spans="1:11" s="20" customFormat="1" ht="24" customHeight="1" thickBot="1">
      <c r="A27" s="22"/>
      <c r="B27" s="28" t="s">
        <v>47</v>
      </c>
      <c r="C27" s="22"/>
      <c r="D27" s="22"/>
      <c r="E27" s="29" t="s">
        <v>176</v>
      </c>
      <c r="F27" s="30">
        <v>752357000</v>
      </c>
      <c r="G27" s="31">
        <v>686235000</v>
      </c>
      <c r="H27" s="32">
        <f t="shared" si="0"/>
        <v>66122000</v>
      </c>
      <c r="I27" s="32">
        <v>752357000</v>
      </c>
      <c r="J27" s="33">
        <v>0</v>
      </c>
      <c r="K27" s="59">
        <v>48415000</v>
      </c>
    </row>
    <row r="28" spans="1:11" s="20" customFormat="1" ht="24" customHeight="1" thickBot="1">
      <c r="A28" s="22"/>
      <c r="B28" s="28" t="s">
        <v>48</v>
      </c>
      <c r="C28" s="22"/>
      <c r="D28" s="22"/>
      <c r="E28" s="29" t="s">
        <v>177</v>
      </c>
      <c r="F28" s="30">
        <v>412438000</v>
      </c>
      <c r="G28" s="31">
        <v>384806000</v>
      </c>
      <c r="H28" s="32">
        <f t="shared" si="0"/>
        <v>27632000</v>
      </c>
      <c r="I28" s="32">
        <v>412438000</v>
      </c>
      <c r="J28" s="33">
        <v>0</v>
      </c>
      <c r="K28" s="59">
        <v>25085000</v>
      </c>
    </row>
    <row r="29" spans="1:11" s="20" customFormat="1" ht="24" customHeight="1" thickBot="1">
      <c r="A29" s="22"/>
      <c r="B29" s="28" t="s">
        <v>49</v>
      </c>
      <c r="C29" s="22"/>
      <c r="D29" s="22"/>
      <c r="E29" s="29" t="s">
        <v>178</v>
      </c>
      <c r="F29" s="30">
        <v>168405000</v>
      </c>
      <c r="G29" s="31">
        <v>161483000</v>
      </c>
      <c r="H29" s="32">
        <f t="shared" si="0"/>
        <v>6922000</v>
      </c>
      <c r="I29" s="32">
        <v>168405000</v>
      </c>
      <c r="J29" s="33">
        <v>0</v>
      </c>
      <c r="K29" s="59">
        <v>20239000</v>
      </c>
    </row>
    <row r="30" spans="1:11" s="20" customFormat="1" ht="24" customHeight="1" thickBot="1">
      <c r="A30" s="22"/>
      <c r="B30" s="28" t="s">
        <v>50</v>
      </c>
      <c r="C30" s="22"/>
      <c r="D30" s="22"/>
      <c r="E30" s="29" t="s">
        <v>179</v>
      </c>
      <c r="F30" s="30">
        <v>1025265000</v>
      </c>
      <c r="G30" s="31">
        <v>937917000</v>
      </c>
      <c r="H30" s="32">
        <f t="shared" si="0"/>
        <v>87348000</v>
      </c>
      <c r="I30" s="32">
        <v>1025265000</v>
      </c>
      <c r="J30" s="33">
        <v>0</v>
      </c>
      <c r="K30" s="59">
        <v>125118000</v>
      </c>
    </row>
    <row r="31" spans="1:11" s="20" customFormat="1" ht="24" customHeight="1" thickBot="1">
      <c r="A31" s="22"/>
      <c r="B31" s="28" t="s">
        <v>51</v>
      </c>
      <c r="C31" s="22"/>
      <c r="D31" s="22"/>
      <c r="E31" s="29" t="s">
        <v>180</v>
      </c>
      <c r="F31" s="30">
        <v>879265000</v>
      </c>
      <c r="G31" s="31">
        <v>816859000</v>
      </c>
      <c r="H31" s="32">
        <f t="shared" si="0"/>
        <v>62406000</v>
      </c>
      <c r="I31" s="32">
        <v>879265000</v>
      </c>
      <c r="J31" s="33">
        <v>0</v>
      </c>
      <c r="K31" s="59">
        <v>91492000</v>
      </c>
    </row>
    <row r="32" spans="1:11" s="20" customFormat="1" ht="24" customHeight="1" thickBot="1">
      <c r="A32" s="22"/>
      <c r="B32" s="28" t="s">
        <v>52</v>
      </c>
      <c r="C32" s="22"/>
      <c r="D32" s="22"/>
      <c r="E32" s="29" t="s">
        <v>181</v>
      </c>
      <c r="F32" s="30">
        <v>446981000</v>
      </c>
      <c r="G32" s="31">
        <v>411782000</v>
      </c>
      <c r="H32" s="32">
        <f t="shared" si="0"/>
        <v>35199000</v>
      </c>
      <c r="I32" s="32">
        <v>446981000</v>
      </c>
      <c r="J32" s="33">
        <v>0</v>
      </c>
      <c r="K32" s="59">
        <v>8167000</v>
      </c>
    </row>
    <row r="33" spans="1:11" s="20" customFormat="1" ht="24" customHeight="1" thickBot="1">
      <c r="A33" s="22"/>
      <c r="B33" s="28" t="s">
        <v>53</v>
      </c>
      <c r="C33" s="22"/>
      <c r="D33" s="22"/>
      <c r="E33" s="29" t="s">
        <v>182</v>
      </c>
      <c r="F33" s="30">
        <v>707738000</v>
      </c>
      <c r="G33" s="31">
        <v>642479000</v>
      </c>
      <c r="H33" s="32">
        <f t="shared" si="0"/>
        <v>65259000</v>
      </c>
      <c r="I33" s="32">
        <v>707738000</v>
      </c>
      <c r="J33" s="33">
        <v>0</v>
      </c>
      <c r="K33" s="59">
        <v>42142000</v>
      </c>
    </row>
    <row r="34" spans="1:11" s="20" customFormat="1" ht="24" customHeight="1" thickBot="1">
      <c r="A34" s="22"/>
      <c r="B34" s="28" t="s">
        <v>54</v>
      </c>
      <c r="C34" s="22"/>
      <c r="D34" s="22"/>
      <c r="E34" s="29" t="s">
        <v>183</v>
      </c>
      <c r="F34" s="30">
        <v>546183000</v>
      </c>
      <c r="G34" s="31">
        <v>384864000</v>
      </c>
      <c r="H34" s="32">
        <f t="shared" si="0"/>
        <v>161319000</v>
      </c>
      <c r="I34" s="32">
        <v>546183000</v>
      </c>
      <c r="J34" s="33">
        <v>0</v>
      </c>
      <c r="K34" s="59">
        <v>248389000</v>
      </c>
    </row>
    <row r="35" spans="1:11" s="20" customFormat="1" ht="24" customHeight="1" thickBot="1">
      <c r="A35" s="22"/>
      <c r="B35" s="28" t="s">
        <v>55</v>
      </c>
      <c r="C35" s="22"/>
      <c r="D35" s="22"/>
      <c r="E35" s="29" t="s">
        <v>184</v>
      </c>
      <c r="F35" s="30">
        <v>673801000</v>
      </c>
      <c r="G35" s="31">
        <v>584314000</v>
      </c>
      <c r="H35" s="32">
        <f t="shared" si="0"/>
        <v>89487000</v>
      </c>
      <c r="I35" s="32">
        <v>673801000</v>
      </c>
      <c r="J35" s="33">
        <v>0</v>
      </c>
      <c r="K35" s="59">
        <v>16199000</v>
      </c>
    </row>
    <row r="36" spans="1:11" s="20" customFormat="1" ht="24" customHeight="1" thickBot="1">
      <c r="A36" s="22"/>
      <c r="B36" s="28" t="s">
        <v>56</v>
      </c>
      <c r="C36" s="22"/>
      <c r="D36" s="22"/>
      <c r="E36" s="29" t="s">
        <v>185</v>
      </c>
      <c r="F36" s="30">
        <v>690481000</v>
      </c>
      <c r="G36" s="31">
        <v>656303000</v>
      </c>
      <c r="H36" s="32">
        <f t="shared" si="0"/>
        <v>34178000</v>
      </c>
      <c r="I36" s="32">
        <v>690481000</v>
      </c>
      <c r="J36" s="33">
        <v>0</v>
      </c>
      <c r="K36" s="59">
        <v>30577000</v>
      </c>
    </row>
    <row r="37" spans="1:11" s="20" customFormat="1" ht="24" customHeight="1" thickBot="1">
      <c r="A37" s="22"/>
      <c r="B37" s="28" t="s">
        <v>57</v>
      </c>
      <c r="C37" s="22"/>
      <c r="D37" s="22"/>
      <c r="E37" s="29" t="s">
        <v>186</v>
      </c>
      <c r="F37" s="30">
        <v>630543000</v>
      </c>
      <c r="G37" s="31">
        <v>582459000</v>
      </c>
      <c r="H37" s="32">
        <f t="shared" si="0"/>
        <v>48084000</v>
      </c>
      <c r="I37" s="32">
        <v>630543000</v>
      </c>
      <c r="J37" s="33">
        <v>0</v>
      </c>
      <c r="K37" s="59">
        <v>44700000</v>
      </c>
    </row>
    <row r="38" spans="1:11" s="20" customFormat="1" ht="24" customHeight="1" thickBot="1">
      <c r="A38" s="22"/>
      <c r="B38" s="28" t="s">
        <v>58</v>
      </c>
      <c r="C38" s="22"/>
      <c r="D38" s="22"/>
      <c r="E38" s="29" t="s">
        <v>187</v>
      </c>
      <c r="F38" s="30">
        <v>545257000</v>
      </c>
      <c r="G38" s="31">
        <v>507629000</v>
      </c>
      <c r="H38" s="32">
        <f t="shared" si="0"/>
        <v>37628000</v>
      </c>
      <c r="I38" s="32">
        <v>545257000</v>
      </c>
      <c r="J38" s="33">
        <v>0</v>
      </c>
      <c r="K38" s="59">
        <v>38644000</v>
      </c>
    </row>
    <row r="39" spans="1:11" s="20" customFormat="1" ht="24" customHeight="1" thickBot="1">
      <c r="A39" s="22"/>
      <c r="B39" s="28" t="s">
        <v>59</v>
      </c>
      <c r="C39" s="22"/>
      <c r="D39" s="22"/>
      <c r="E39" s="29" t="s">
        <v>188</v>
      </c>
      <c r="F39" s="30">
        <v>691729000</v>
      </c>
      <c r="G39" s="31">
        <v>646677000</v>
      </c>
      <c r="H39" s="32">
        <f t="shared" si="0"/>
        <v>45052000</v>
      </c>
      <c r="I39" s="32">
        <v>691729000</v>
      </c>
      <c r="J39" s="33">
        <v>0</v>
      </c>
      <c r="K39" s="59">
        <v>15889000</v>
      </c>
    </row>
    <row r="40" spans="1:11" s="20" customFormat="1" ht="24" customHeight="1" thickBot="1">
      <c r="A40" s="22"/>
      <c r="B40" s="28" t="s">
        <v>60</v>
      </c>
      <c r="C40" s="22"/>
      <c r="D40" s="22"/>
      <c r="E40" s="29" t="s">
        <v>189</v>
      </c>
      <c r="F40" s="30">
        <v>624107000</v>
      </c>
      <c r="G40" s="31">
        <v>572998000</v>
      </c>
      <c r="H40" s="32">
        <f t="shared" si="0"/>
        <v>51109000</v>
      </c>
      <c r="I40" s="32">
        <v>624107000</v>
      </c>
      <c r="J40" s="33">
        <v>0</v>
      </c>
      <c r="K40" s="59">
        <v>12475000</v>
      </c>
    </row>
    <row r="41" spans="1:11" s="20" customFormat="1" ht="24" customHeight="1" thickBot="1">
      <c r="A41" s="22"/>
      <c r="B41" s="28" t="s">
        <v>61</v>
      </c>
      <c r="C41" s="22"/>
      <c r="D41" s="22"/>
      <c r="E41" s="29" t="s">
        <v>190</v>
      </c>
      <c r="F41" s="30">
        <v>554381000</v>
      </c>
      <c r="G41" s="31">
        <v>509079000</v>
      </c>
      <c r="H41" s="32">
        <f t="shared" si="0"/>
        <v>45302000</v>
      </c>
      <c r="I41" s="32">
        <v>554381000</v>
      </c>
      <c r="J41" s="33">
        <v>0</v>
      </c>
      <c r="K41" s="59">
        <v>45878000</v>
      </c>
    </row>
    <row r="42" spans="1:11" s="20" customFormat="1" ht="24" customHeight="1" thickBot="1">
      <c r="A42" s="22"/>
      <c r="B42" s="28" t="s">
        <v>62</v>
      </c>
      <c r="C42" s="22"/>
      <c r="D42" s="22"/>
      <c r="E42" s="29" t="s">
        <v>191</v>
      </c>
      <c r="F42" s="30">
        <v>811464000</v>
      </c>
      <c r="G42" s="31">
        <v>758661000</v>
      </c>
      <c r="H42" s="32">
        <f t="shared" si="0"/>
        <v>52803000</v>
      </c>
      <c r="I42" s="32">
        <v>811464000</v>
      </c>
      <c r="J42" s="33">
        <v>0</v>
      </c>
      <c r="K42" s="59">
        <v>95672000</v>
      </c>
    </row>
    <row r="43" spans="1:11" s="20" customFormat="1" ht="24" customHeight="1" thickBot="1">
      <c r="A43" s="22"/>
      <c r="B43" s="28" t="s">
        <v>63</v>
      </c>
      <c r="C43" s="22"/>
      <c r="D43" s="22"/>
      <c r="E43" s="29" t="s">
        <v>192</v>
      </c>
      <c r="F43" s="30">
        <v>533101000</v>
      </c>
      <c r="G43" s="31">
        <v>504861000</v>
      </c>
      <c r="H43" s="32">
        <f t="shared" si="0"/>
        <v>28240000</v>
      </c>
      <c r="I43" s="32">
        <v>533101000</v>
      </c>
      <c r="J43" s="33">
        <v>0</v>
      </c>
      <c r="K43" s="59">
        <v>11881000</v>
      </c>
    </row>
    <row r="44" spans="1:11" s="20" customFormat="1" ht="24" customHeight="1" thickBot="1">
      <c r="A44" s="22"/>
      <c r="B44" s="28" t="s">
        <v>64</v>
      </c>
      <c r="C44" s="22"/>
      <c r="D44" s="22"/>
      <c r="E44" s="29" t="s">
        <v>193</v>
      </c>
      <c r="F44" s="30">
        <v>548244000</v>
      </c>
      <c r="G44" s="31">
        <v>515554000</v>
      </c>
      <c r="H44" s="32">
        <f t="shared" si="0"/>
        <v>32690000</v>
      </c>
      <c r="I44" s="32">
        <v>548244000</v>
      </c>
      <c r="J44" s="33">
        <v>0</v>
      </c>
      <c r="K44" s="59">
        <v>18646000</v>
      </c>
    </row>
    <row r="45" spans="1:11" s="20" customFormat="1" ht="24" customHeight="1" thickBot="1">
      <c r="A45" s="22"/>
      <c r="B45" s="28" t="s">
        <v>65</v>
      </c>
      <c r="C45" s="22"/>
      <c r="D45" s="22"/>
      <c r="E45" s="29" t="s">
        <v>194</v>
      </c>
      <c r="F45" s="30">
        <v>503602000</v>
      </c>
      <c r="G45" s="31">
        <v>476277000</v>
      </c>
      <c r="H45" s="32">
        <f t="shared" si="0"/>
        <v>27325000</v>
      </c>
      <c r="I45" s="32">
        <v>503602000</v>
      </c>
      <c r="J45" s="33">
        <v>0</v>
      </c>
      <c r="K45" s="59">
        <v>15867000</v>
      </c>
    </row>
    <row r="46" spans="1:11" s="20" customFormat="1" ht="24" customHeight="1" thickBot="1">
      <c r="A46" s="22"/>
      <c r="B46" s="28" t="s">
        <v>66</v>
      </c>
      <c r="C46" s="22"/>
      <c r="D46" s="22"/>
      <c r="E46" s="29" t="s">
        <v>195</v>
      </c>
      <c r="F46" s="30">
        <v>497473000</v>
      </c>
      <c r="G46" s="31">
        <v>476974000</v>
      </c>
      <c r="H46" s="32">
        <f t="shared" si="0"/>
        <v>20499000</v>
      </c>
      <c r="I46" s="32">
        <v>497473000</v>
      </c>
      <c r="J46" s="33">
        <v>0</v>
      </c>
      <c r="K46" s="59">
        <v>13674000</v>
      </c>
    </row>
    <row r="47" spans="1:11" s="20" customFormat="1" ht="24" customHeight="1" thickBot="1">
      <c r="A47" s="22"/>
      <c r="B47" s="28" t="s">
        <v>67</v>
      </c>
      <c r="C47" s="22"/>
      <c r="D47" s="22"/>
      <c r="E47" s="29" t="s">
        <v>196</v>
      </c>
      <c r="F47" s="30">
        <v>467443000</v>
      </c>
      <c r="G47" s="31">
        <v>434349000</v>
      </c>
      <c r="H47" s="32">
        <f t="shared" si="0"/>
        <v>33094000</v>
      </c>
      <c r="I47" s="32">
        <v>467443000</v>
      </c>
      <c r="J47" s="33">
        <v>0</v>
      </c>
      <c r="K47" s="59">
        <v>36532000</v>
      </c>
    </row>
    <row r="48" spans="1:11" s="20" customFormat="1" ht="24" customHeight="1" thickBot="1">
      <c r="A48" s="22"/>
      <c r="B48" s="28" t="s">
        <v>68</v>
      </c>
      <c r="C48" s="22"/>
      <c r="D48" s="22"/>
      <c r="E48" s="29" t="s">
        <v>197</v>
      </c>
      <c r="F48" s="30">
        <v>141809000</v>
      </c>
      <c r="G48" s="31">
        <v>138398000</v>
      </c>
      <c r="H48" s="32">
        <f t="shared" si="0"/>
        <v>3411000</v>
      </c>
      <c r="I48" s="32">
        <v>141809000</v>
      </c>
      <c r="J48" s="33">
        <v>0</v>
      </c>
      <c r="K48" s="59">
        <v>25783000</v>
      </c>
    </row>
    <row r="49" spans="1:11" s="20" customFormat="1" ht="24" customHeight="1" thickBot="1">
      <c r="A49" s="22"/>
      <c r="B49" s="28" t="s">
        <v>69</v>
      </c>
      <c r="C49" s="22"/>
      <c r="D49" s="22"/>
      <c r="E49" s="29" t="s">
        <v>198</v>
      </c>
      <c r="F49" s="30">
        <v>153674000</v>
      </c>
      <c r="G49" s="31">
        <v>151128000</v>
      </c>
      <c r="H49" s="32">
        <f t="shared" si="0"/>
        <v>2546000</v>
      </c>
      <c r="I49" s="32">
        <v>153674000</v>
      </c>
      <c r="J49" s="33">
        <v>0</v>
      </c>
      <c r="K49" s="59">
        <v>11912000</v>
      </c>
    </row>
    <row r="50" spans="1:11" s="20" customFormat="1" ht="24" customHeight="1" thickBot="1">
      <c r="A50" s="22"/>
      <c r="B50" s="28" t="s">
        <v>70</v>
      </c>
      <c r="C50" s="22"/>
      <c r="D50" s="22"/>
      <c r="E50" s="29" t="s">
        <v>199</v>
      </c>
      <c r="F50" s="30">
        <v>326706000</v>
      </c>
      <c r="G50" s="31">
        <v>312076000</v>
      </c>
      <c r="H50" s="32">
        <f t="shared" si="0"/>
        <v>14630000</v>
      </c>
      <c r="I50" s="32">
        <v>326706000</v>
      </c>
      <c r="J50" s="33">
        <v>0</v>
      </c>
      <c r="K50" s="59">
        <v>2063000</v>
      </c>
    </row>
    <row r="51" spans="1:11" s="20" customFormat="1" ht="24" customHeight="1" thickBot="1">
      <c r="A51" s="22"/>
      <c r="B51" s="28" t="s">
        <v>71</v>
      </c>
      <c r="C51" s="22"/>
      <c r="D51" s="22"/>
      <c r="E51" s="29" t="s">
        <v>200</v>
      </c>
      <c r="F51" s="30">
        <v>488419000</v>
      </c>
      <c r="G51" s="31">
        <v>452823000</v>
      </c>
      <c r="H51" s="32">
        <f aca="true" t="shared" si="1" ref="H51:H82">I51-G51</f>
        <v>35596000</v>
      </c>
      <c r="I51" s="32">
        <v>488419000</v>
      </c>
      <c r="J51" s="33">
        <v>0</v>
      </c>
      <c r="K51" s="59">
        <v>10610000</v>
      </c>
    </row>
    <row r="52" spans="1:11" s="20" customFormat="1" ht="24" customHeight="1" thickBot="1">
      <c r="A52" s="22"/>
      <c r="B52" s="28" t="s">
        <v>72</v>
      </c>
      <c r="C52" s="22"/>
      <c r="D52" s="22"/>
      <c r="E52" s="29" t="s">
        <v>201</v>
      </c>
      <c r="F52" s="30">
        <v>475811000</v>
      </c>
      <c r="G52" s="31">
        <v>450712000</v>
      </c>
      <c r="H52" s="32">
        <f t="shared" si="1"/>
        <v>25099000</v>
      </c>
      <c r="I52" s="32">
        <v>475811000</v>
      </c>
      <c r="J52" s="33">
        <v>0</v>
      </c>
      <c r="K52" s="59">
        <v>11549000</v>
      </c>
    </row>
    <row r="53" spans="1:11" s="20" customFormat="1" ht="24" customHeight="1" thickBot="1">
      <c r="A53" s="22"/>
      <c r="B53" s="28" t="s">
        <v>73</v>
      </c>
      <c r="C53" s="22"/>
      <c r="D53" s="22"/>
      <c r="E53" s="29" t="s">
        <v>202</v>
      </c>
      <c r="F53" s="30">
        <v>332013000</v>
      </c>
      <c r="G53" s="31">
        <v>305713000</v>
      </c>
      <c r="H53" s="32">
        <f t="shared" si="1"/>
        <v>26300000</v>
      </c>
      <c r="I53" s="32">
        <v>332013000</v>
      </c>
      <c r="J53" s="33">
        <v>0</v>
      </c>
      <c r="K53" s="59">
        <v>12887000</v>
      </c>
    </row>
    <row r="54" spans="1:11" s="20" customFormat="1" ht="24" customHeight="1" thickBot="1">
      <c r="A54" s="22"/>
      <c r="B54" s="28" t="s">
        <v>74</v>
      </c>
      <c r="C54" s="22"/>
      <c r="D54" s="22"/>
      <c r="E54" s="29" t="s">
        <v>203</v>
      </c>
      <c r="F54" s="30">
        <v>441119000</v>
      </c>
      <c r="G54" s="31">
        <v>413454000</v>
      </c>
      <c r="H54" s="32">
        <f t="shared" si="1"/>
        <v>27665000</v>
      </c>
      <c r="I54" s="32">
        <v>441119000</v>
      </c>
      <c r="J54" s="33">
        <v>0</v>
      </c>
      <c r="K54" s="59">
        <v>7856000</v>
      </c>
    </row>
    <row r="55" spans="1:11" s="20" customFormat="1" ht="24" customHeight="1" thickBot="1">
      <c r="A55" s="22"/>
      <c r="B55" s="28" t="s">
        <v>75</v>
      </c>
      <c r="C55" s="22"/>
      <c r="D55" s="22"/>
      <c r="E55" s="29" t="s">
        <v>204</v>
      </c>
      <c r="F55" s="30">
        <v>523237000</v>
      </c>
      <c r="G55" s="31">
        <v>489371000</v>
      </c>
      <c r="H55" s="32">
        <f t="shared" si="1"/>
        <v>33866000</v>
      </c>
      <c r="I55" s="32">
        <v>523237000</v>
      </c>
      <c r="J55" s="33">
        <v>0</v>
      </c>
      <c r="K55" s="59">
        <v>12625000</v>
      </c>
    </row>
    <row r="56" spans="1:11" s="20" customFormat="1" ht="24" customHeight="1" thickBot="1">
      <c r="A56" s="22"/>
      <c r="B56" s="28" t="s">
        <v>76</v>
      </c>
      <c r="C56" s="22"/>
      <c r="D56" s="22"/>
      <c r="E56" s="29" t="s">
        <v>205</v>
      </c>
      <c r="F56" s="30">
        <v>274598000</v>
      </c>
      <c r="G56" s="31">
        <v>252759000</v>
      </c>
      <c r="H56" s="32">
        <f t="shared" si="1"/>
        <v>21839000</v>
      </c>
      <c r="I56" s="32">
        <v>274598000</v>
      </c>
      <c r="J56" s="33">
        <v>0</v>
      </c>
      <c r="K56" s="59">
        <v>3535000</v>
      </c>
    </row>
    <row r="57" spans="1:11" s="20" customFormat="1" ht="24" customHeight="1" thickBot="1">
      <c r="A57" s="22"/>
      <c r="B57" s="28" t="s">
        <v>77</v>
      </c>
      <c r="C57" s="22"/>
      <c r="D57" s="22"/>
      <c r="E57" s="29" t="s">
        <v>206</v>
      </c>
      <c r="F57" s="30">
        <v>533310000</v>
      </c>
      <c r="G57" s="31">
        <v>484963000</v>
      </c>
      <c r="H57" s="32">
        <f t="shared" si="1"/>
        <v>48347000</v>
      </c>
      <c r="I57" s="32">
        <v>533310000</v>
      </c>
      <c r="J57" s="33">
        <v>0</v>
      </c>
      <c r="K57" s="59">
        <v>21867000</v>
      </c>
    </row>
    <row r="58" spans="1:11" s="20" customFormat="1" ht="24" customHeight="1" thickBot="1">
      <c r="A58" s="22"/>
      <c r="B58" s="28" t="s">
        <v>78</v>
      </c>
      <c r="C58" s="22"/>
      <c r="D58" s="22"/>
      <c r="E58" s="29" t="s">
        <v>207</v>
      </c>
      <c r="F58" s="30">
        <v>406697000</v>
      </c>
      <c r="G58" s="31">
        <v>355433000</v>
      </c>
      <c r="H58" s="32">
        <f t="shared" si="1"/>
        <v>51264000</v>
      </c>
      <c r="I58" s="32">
        <v>406697000</v>
      </c>
      <c r="J58" s="33">
        <v>0</v>
      </c>
      <c r="K58" s="59">
        <v>15596000</v>
      </c>
    </row>
    <row r="59" spans="1:11" s="20" customFormat="1" ht="24" customHeight="1" thickBot="1">
      <c r="A59" s="22"/>
      <c r="B59" s="28" t="s">
        <v>79</v>
      </c>
      <c r="C59" s="22"/>
      <c r="D59" s="22"/>
      <c r="E59" s="29" t="s">
        <v>208</v>
      </c>
      <c r="F59" s="30">
        <v>418639000</v>
      </c>
      <c r="G59" s="31">
        <v>382287000</v>
      </c>
      <c r="H59" s="32">
        <f t="shared" si="1"/>
        <v>36352000</v>
      </c>
      <c r="I59" s="32">
        <v>418639000</v>
      </c>
      <c r="J59" s="33">
        <v>0</v>
      </c>
      <c r="K59" s="59">
        <v>20169000</v>
      </c>
    </row>
    <row r="60" spans="1:11" s="20" customFormat="1" ht="24" customHeight="1" thickBot="1">
      <c r="A60" s="22"/>
      <c r="B60" s="28" t="s">
        <v>80</v>
      </c>
      <c r="C60" s="22"/>
      <c r="D60" s="22"/>
      <c r="E60" s="29" t="s">
        <v>209</v>
      </c>
      <c r="F60" s="30">
        <v>311720000</v>
      </c>
      <c r="G60" s="31">
        <v>292537000</v>
      </c>
      <c r="H60" s="32">
        <f t="shared" si="1"/>
        <v>19183000</v>
      </c>
      <c r="I60" s="32">
        <v>311720000</v>
      </c>
      <c r="J60" s="33">
        <v>0</v>
      </c>
      <c r="K60" s="59">
        <v>5485000</v>
      </c>
    </row>
    <row r="61" spans="1:11" s="20" customFormat="1" ht="24" customHeight="1" thickBot="1">
      <c r="A61" s="22"/>
      <c r="B61" s="28" t="s">
        <v>81</v>
      </c>
      <c r="C61" s="22"/>
      <c r="D61" s="22"/>
      <c r="E61" s="29" t="s">
        <v>210</v>
      </c>
      <c r="F61" s="30">
        <v>292213000</v>
      </c>
      <c r="G61" s="31">
        <v>276737000</v>
      </c>
      <c r="H61" s="32">
        <f t="shared" si="1"/>
        <v>15476000</v>
      </c>
      <c r="I61" s="32">
        <v>292213000</v>
      </c>
      <c r="J61" s="33">
        <v>0</v>
      </c>
      <c r="K61" s="59">
        <v>8518000</v>
      </c>
    </row>
    <row r="62" spans="1:11" s="20" customFormat="1" ht="24" customHeight="1" thickBot="1">
      <c r="A62" s="22"/>
      <c r="B62" s="28" t="s">
        <v>82</v>
      </c>
      <c r="C62" s="22"/>
      <c r="D62" s="22"/>
      <c r="E62" s="29" t="s">
        <v>211</v>
      </c>
      <c r="F62" s="30">
        <v>261229000</v>
      </c>
      <c r="G62" s="31">
        <v>236409000</v>
      </c>
      <c r="H62" s="32">
        <f t="shared" si="1"/>
        <v>24820000</v>
      </c>
      <c r="I62" s="32">
        <v>261229000</v>
      </c>
      <c r="J62" s="33">
        <v>0</v>
      </c>
      <c r="K62" s="59">
        <v>12897000</v>
      </c>
    </row>
    <row r="63" spans="1:11" s="20" customFormat="1" ht="24" customHeight="1" thickBot="1">
      <c r="A63" s="22"/>
      <c r="B63" s="28" t="s">
        <v>83</v>
      </c>
      <c r="C63" s="22"/>
      <c r="D63" s="22"/>
      <c r="E63" s="29" t="s">
        <v>212</v>
      </c>
      <c r="F63" s="30">
        <v>243641000</v>
      </c>
      <c r="G63" s="31">
        <v>231056000</v>
      </c>
      <c r="H63" s="32">
        <f t="shared" si="1"/>
        <v>12585000</v>
      </c>
      <c r="I63" s="32">
        <v>243641000</v>
      </c>
      <c r="J63" s="33">
        <v>0</v>
      </c>
      <c r="K63" s="59">
        <v>11012000</v>
      </c>
    </row>
    <row r="64" spans="1:11" s="20" customFormat="1" ht="24" customHeight="1" thickBot="1">
      <c r="A64" s="22"/>
      <c r="B64" s="28" t="s">
        <v>84</v>
      </c>
      <c r="C64" s="22"/>
      <c r="D64" s="22"/>
      <c r="E64" s="29" t="s">
        <v>213</v>
      </c>
      <c r="F64" s="30">
        <v>435409000</v>
      </c>
      <c r="G64" s="31">
        <v>412242000</v>
      </c>
      <c r="H64" s="32">
        <f t="shared" si="1"/>
        <v>23167000</v>
      </c>
      <c r="I64" s="32">
        <v>435409000</v>
      </c>
      <c r="J64" s="33">
        <v>0</v>
      </c>
      <c r="K64" s="59">
        <v>7544000</v>
      </c>
    </row>
    <row r="65" spans="1:11" s="20" customFormat="1" ht="24" customHeight="1" thickBot="1">
      <c r="A65" s="22"/>
      <c r="B65" s="28" t="s">
        <v>85</v>
      </c>
      <c r="C65" s="22"/>
      <c r="D65" s="22"/>
      <c r="E65" s="29" t="s">
        <v>214</v>
      </c>
      <c r="F65" s="30">
        <v>216480000</v>
      </c>
      <c r="G65" s="31">
        <v>204785000</v>
      </c>
      <c r="H65" s="32">
        <f t="shared" si="1"/>
        <v>11695000</v>
      </c>
      <c r="I65" s="32">
        <v>216480000</v>
      </c>
      <c r="J65" s="33">
        <v>0</v>
      </c>
      <c r="K65" s="59">
        <v>11470000</v>
      </c>
    </row>
    <row r="66" spans="1:11" s="20" customFormat="1" ht="24" customHeight="1" thickBot="1">
      <c r="A66" s="22"/>
      <c r="B66" s="28" t="s">
        <v>86</v>
      </c>
      <c r="C66" s="22"/>
      <c r="D66" s="22"/>
      <c r="E66" s="29" t="s">
        <v>215</v>
      </c>
      <c r="F66" s="30">
        <v>272942000</v>
      </c>
      <c r="G66" s="31">
        <v>238099000</v>
      </c>
      <c r="H66" s="32">
        <f t="shared" si="1"/>
        <v>34843000</v>
      </c>
      <c r="I66" s="32">
        <v>272942000</v>
      </c>
      <c r="J66" s="33">
        <v>0</v>
      </c>
      <c r="K66" s="59">
        <v>16428000</v>
      </c>
    </row>
    <row r="67" spans="1:11" s="20" customFormat="1" ht="24" customHeight="1" thickBot="1">
      <c r="A67" s="22"/>
      <c r="B67" s="28" t="s">
        <v>87</v>
      </c>
      <c r="C67" s="22"/>
      <c r="D67" s="22"/>
      <c r="E67" s="29" t="s">
        <v>216</v>
      </c>
      <c r="F67" s="30">
        <v>338525000</v>
      </c>
      <c r="G67" s="31">
        <v>321639000</v>
      </c>
      <c r="H67" s="32">
        <f t="shared" si="1"/>
        <v>16886000</v>
      </c>
      <c r="I67" s="32">
        <v>338525000</v>
      </c>
      <c r="J67" s="33">
        <v>0</v>
      </c>
      <c r="K67" s="59">
        <v>17816000</v>
      </c>
    </row>
    <row r="68" spans="1:11" s="20" customFormat="1" ht="24" customHeight="1" thickBot="1">
      <c r="A68" s="22"/>
      <c r="B68" s="28" t="s">
        <v>88</v>
      </c>
      <c r="C68" s="22"/>
      <c r="D68" s="22"/>
      <c r="E68" s="29" t="s">
        <v>217</v>
      </c>
      <c r="F68" s="30">
        <v>377060000</v>
      </c>
      <c r="G68" s="31">
        <v>354047000</v>
      </c>
      <c r="H68" s="32">
        <f t="shared" si="1"/>
        <v>23013000</v>
      </c>
      <c r="I68" s="32">
        <v>377060000</v>
      </c>
      <c r="J68" s="33">
        <v>0</v>
      </c>
      <c r="K68" s="59">
        <v>2179000</v>
      </c>
    </row>
    <row r="69" spans="1:11" s="20" customFormat="1" ht="24" customHeight="1" thickBot="1">
      <c r="A69" s="22"/>
      <c r="B69" s="28" t="s">
        <v>89</v>
      </c>
      <c r="C69" s="22"/>
      <c r="D69" s="22"/>
      <c r="E69" s="29" t="s">
        <v>218</v>
      </c>
      <c r="F69" s="30">
        <v>343110000</v>
      </c>
      <c r="G69" s="31">
        <v>322214000</v>
      </c>
      <c r="H69" s="32">
        <f t="shared" si="1"/>
        <v>20896000</v>
      </c>
      <c r="I69" s="32">
        <v>343110000</v>
      </c>
      <c r="J69" s="33">
        <v>0</v>
      </c>
      <c r="K69" s="59">
        <v>10396000</v>
      </c>
    </row>
    <row r="70" spans="1:11" s="20" customFormat="1" ht="24" customHeight="1" thickBot="1">
      <c r="A70" s="22"/>
      <c r="B70" s="28" t="s">
        <v>90</v>
      </c>
      <c r="C70" s="22"/>
      <c r="D70" s="22"/>
      <c r="E70" s="29" t="s">
        <v>219</v>
      </c>
      <c r="F70" s="30">
        <v>323502000</v>
      </c>
      <c r="G70" s="31">
        <v>304526000</v>
      </c>
      <c r="H70" s="32">
        <f t="shared" si="1"/>
        <v>18976000</v>
      </c>
      <c r="I70" s="32">
        <v>323502000</v>
      </c>
      <c r="J70" s="33">
        <v>0</v>
      </c>
      <c r="K70" s="59">
        <v>12030000</v>
      </c>
    </row>
    <row r="71" spans="1:11" s="20" customFormat="1" ht="24" customHeight="1" thickBot="1">
      <c r="A71" s="22"/>
      <c r="B71" s="28" t="s">
        <v>91</v>
      </c>
      <c r="C71" s="22"/>
      <c r="D71" s="22"/>
      <c r="E71" s="29" t="s">
        <v>220</v>
      </c>
      <c r="F71" s="30">
        <v>496780000</v>
      </c>
      <c r="G71" s="31">
        <v>462268000</v>
      </c>
      <c r="H71" s="32">
        <f t="shared" si="1"/>
        <v>34512000</v>
      </c>
      <c r="I71" s="32">
        <v>496780000</v>
      </c>
      <c r="J71" s="33">
        <v>0</v>
      </c>
      <c r="K71" s="59">
        <v>18345000</v>
      </c>
    </row>
    <row r="72" spans="1:11" s="20" customFormat="1" ht="24" customHeight="1" thickBot="1">
      <c r="A72" s="22"/>
      <c r="B72" s="28" t="s">
        <v>92</v>
      </c>
      <c r="C72" s="22"/>
      <c r="D72" s="22"/>
      <c r="E72" s="29" t="s">
        <v>221</v>
      </c>
      <c r="F72" s="30">
        <v>106403000</v>
      </c>
      <c r="G72" s="31">
        <v>95491000</v>
      </c>
      <c r="H72" s="32">
        <f t="shared" si="1"/>
        <v>10912000</v>
      </c>
      <c r="I72" s="32">
        <v>106403000</v>
      </c>
      <c r="J72" s="33">
        <v>0</v>
      </c>
      <c r="K72" s="59">
        <v>10919000</v>
      </c>
    </row>
    <row r="73" spans="1:11" s="20" customFormat="1" ht="24" customHeight="1" thickBot="1">
      <c r="A73" s="22"/>
      <c r="B73" s="28" t="s">
        <v>93</v>
      </c>
      <c r="C73" s="22"/>
      <c r="D73" s="22"/>
      <c r="E73" s="29" t="s">
        <v>222</v>
      </c>
      <c r="F73" s="30">
        <v>199836000</v>
      </c>
      <c r="G73" s="31">
        <v>189606000</v>
      </c>
      <c r="H73" s="32">
        <f t="shared" si="1"/>
        <v>10230000</v>
      </c>
      <c r="I73" s="32">
        <v>199836000</v>
      </c>
      <c r="J73" s="33">
        <v>0</v>
      </c>
      <c r="K73" s="59">
        <v>2880000</v>
      </c>
    </row>
    <row r="74" spans="1:11" s="20" customFormat="1" ht="24" customHeight="1" thickBot="1">
      <c r="A74" s="22"/>
      <c r="B74" s="28" t="s">
        <v>94</v>
      </c>
      <c r="C74" s="22"/>
      <c r="D74" s="22"/>
      <c r="E74" s="29" t="s">
        <v>223</v>
      </c>
      <c r="F74" s="30">
        <v>206391000</v>
      </c>
      <c r="G74" s="31">
        <v>198870000</v>
      </c>
      <c r="H74" s="32">
        <f t="shared" si="1"/>
        <v>7521000</v>
      </c>
      <c r="I74" s="32">
        <v>206391000</v>
      </c>
      <c r="J74" s="33">
        <v>0</v>
      </c>
      <c r="K74" s="59">
        <v>3384000</v>
      </c>
    </row>
    <row r="75" spans="1:11" s="20" customFormat="1" ht="24" customHeight="1" thickBot="1">
      <c r="A75" s="22"/>
      <c r="B75" s="28" t="s">
        <v>95</v>
      </c>
      <c r="C75" s="22"/>
      <c r="D75" s="22"/>
      <c r="E75" s="29" t="s">
        <v>224</v>
      </c>
      <c r="F75" s="30">
        <v>300253000</v>
      </c>
      <c r="G75" s="31">
        <v>292425000</v>
      </c>
      <c r="H75" s="32">
        <f t="shared" si="1"/>
        <v>7828000</v>
      </c>
      <c r="I75" s="32">
        <v>300253000</v>
      </c>
      <c r="J75" s="33">
        <v>0</v>
      </c>
      <c r="K75" s="59">
        <v>8583000</v>
      </c>
    </row>
    <row r="76" spans="1:11" s="20" customFormat="1" ht="24" customHeight="1" thickBot="1">
      <c r="A76" s="22"/>
      <c r="B76" s="28" t="s">
        <v>96</v>
      </c>
      <c r="C76" s="22"/>
      <c r="D76" s="22"/>
      <c r="E76" s="29" t="s">
        <v>225</v>
      </c>
      <c r="F76" s="30">
        <v>230339000</v>
      </c>
      <c r="G76" s="31">
        <v>221043000</v>
      </c>
      <c r="H76" s="32">
        <f t="shared" si="1"/>
        <v>9296000</v>
      </c>
      <c r="I76" s="32">
        <v>230339000</v>
      </c>
      <c r="J76" s="33">
        <v>0</v>
      </c>
      <c r="K76" s="59">
        <v>2031000</v>
      </c>
    </row>
    <row r="77" spans="1:11" s="20" customFormat="1" ht="24" customHeight="1" thickBot="1">
      <c r="A77" s="22"/>
      <c r="B77" s="28" t="s">
        <v>97</v>
      </c>
      <c r="C77" s="22"/>
      <c r="D77" s="22"/>
      <c r="E77" s="29" t="s">
        <v>226</v>
      </c>
      <c r="F77" s="30">
        <v>190497000</v>
      </c>
      <c r="G77" s="31">
        <v>179732000</v>
      </c>
      <c r="H77" s="32">
        <f t="shared" si="1"/>
        <v>10765000</v>
      </c>
      <c r="I77" s="32">
        <v>190497000</v>
      </c>
      <c r="J77" s="33">
        <v>0</v>
      </c>
      <c r="K77" s="59">
        <v>13222000</v>
      </c>
    </row>
    <row r="78" spans="1:11" s="20" customFormat="1" ht="24" customHeight="1" thickBot="1">
      <c r="A78" s="22"/>
      <c r="B78" s="28" t="s">
        <v>98</v>
      </c>
      <c r="C78" s="22"/>
      <c r="D78" s="22"/>
      <c r="E78" s="29" t="s">
        <v>227</v>
      </c>
      <c r="F78" s="30">
        <v>258345000</v>
      </c>
      <c r="G78" s="31">
        <v>249370000</v>
      </c>
      <c r="H78" s="32">
        <f t="shared" si="1"/>
        <v>8975000</v>
      </c>
      <c r="I78" s="32">
        <v>258345000</v>
      </c>
      <c r="J78" s="33">
        <v>0</v>
      </c>
      <c r="K78" s="59">
        <v>20482000</v>
      </c>
    </row>
    <row r="79" spans="1:11" s="20" customFormat="1" ht="24" customHeight="1" thickBot="1">
      <c r="A79" s="22"/>
      <c r="B79" s="28" t="s">
        <v>99</v>
      </c>
      <c r="C79" s="22"/>
      <c r="D79" s="22"/>
      <c r="E79" s="29" t="s">
        <v>228</v>
      </c>
      <c r="F79" s="30">
        <v>262776000</v>
      </c>
      <c r="G79" s="31">
        <v>249714000</v>
      </c>
      <c r="H79" s="32">
        <f t="shared" si="1"/>
        <v>13062000</v>
      </c>
      <c r="I79" s="32">
        <v>262776000</v>
      </c>
      <c r="J79" s="33">
        <v>0</v>
      </c>
      <c r="K79" s="59">
        <v>11961000</v>
      </c>
    </row>
    <row r="80" spans="1:11" s="20" customFormat="1" ht="24" customHeight="1" thickBot="1">
      <c r="A80" s="22"/>
      <c r="B80" s="28" t="s">
        <v>100</v>
      </c>
      <c r="C80" s="22"/>
      <c r="D80" s="22"/>
      <c r="E80" s="29" t="s">
        <v>229</v>
      </c>
      <c r="F80" s="30">
        <v>216810000</v>
      </c>
      <c r="G80" s="31">
        <v>209123000</v>
      </c>
      <c r="H80" s="32">
        <f t="shared" si="1"/>
        <v>7687000</v>
      </c>
      <c r="I80" s="32">
        <v>216810000</v>
      </c>
      <c r="J80" s="33">
        <v>0</v>
      </c>
      <c r="K80" s="59">
        <v>2553000</v>
      </c>
    </row>
    <row r="81" spans="1:11" s="20" customFormat="1" ht="24" customHeight="1" thickBot="1">
      <c r="A81" s="22"/>
      <c r="B81" s="28" t="s">
        <v>101</v>
      </c>
      <c r="C81" s="22"/>
      <c r="D81" s="22"/>
      <c r="E81" s="29" t="s">
        <v>230</v>
      </c>
      <c r="F81" s="30">
        <v>186737000</v>
      </c>
      <c r="G81" s="31">
        <v>178906000</v>
      </c>
      <c r="H81" s="32">
        <f t="shared" si="1"/>
        <v>7831000</v>
      </c>
      <c r="I81" s="32">
        <v>186737000</v>
      </c>
      <c r="J81" s="33">
        <v>0</v>
      </c>
      <c r="K81" s="59">
        <v>4079000</v>
      </c>
    </row>
    <row r="82" spans="1:11" s="20" customFormat="1" ht="24" customHeight="1" thickBot="1">
      <c r="A82" s="22"/>
      <c r="B82" s="28" t="s">
        <v>102</v>
      </c>
      <c r="C82" s="22"/>
      <c r="D82" s="22"/>
      <c r="E82" s="29" t="s">
        <v>231</v>
      </c>
      <c r="F82" s="30">
        <v>212167000</v>
      </c>
      <c r="G82" s="31">
        <v>192390000</v>
      </c>
      <c r="H82" s="32">
        <f t="shared" si="1"/>
        <v>19777000</v>
      </c>
      <c r="I82" s="32">
        <v>212167000</v>
      </c>
      <c r="J82" s="33">
        <v>0</v>
      </c>
      <c r="K82" s="59">
        <v>5623000</v>
      </c>
    </row>
    <row r="83" spans="1:11" s="20" customFormat="1" ht="24" customHeight="1" thickBot="1">
      <c r="A83" s="22"/>
      <c r="B83" s="28" t="s">
        <v>103</v>
      </c>
      <c r="C83" s="22"/>
      <c r="D83" s="22"/>
      <c r="E83" s="29" t="s">
        <v>232</v>
      </c>
      <c r="F83" s="30">
        <v>194567000</v>
      </c>
      <c r="G83" s="31">
        <v>187915000</v>
      </c>
      <c r="H83" s="32">
        <f aca="true" t="shared" si="2" ref="H83:H114">I83-G83</f>
        <v>6652000</v>
      </c>
      <c r="I83" s="32">
        <v>194567000</v>
      </c>
      <c r="J83" s="33">
        <v>0</v>
      </c>
      <c r="K83" s="59">
        <v>5581000</v>
      </c>
    </row>
    <row r="84" spans="1:11" s="20" customFormat="1" ht="24" customHeight="1" thickBot="1">
      <c r="A84" s="22"/>
      <c r="B84" s="28" t="s">
        <v>104</v>
      </c>
      <c r="C84" s="22"/>
      <c r="D84" s="22"/>
      <c r="E84" s="29" t="s">
        <v>233</v>
      </c>
      <c r="F84" s="30">
        <v>209010000</v>
      </c>
      <c r="G84" s="31">
        <v>200311000</v>
      </c>
      <c r="H84" s="32">
        <f t="shared" si="2"/>
        <v>8699000</v>
      </c>
      <c r="I84" s="32">
        <v>209010000</v>
      </c>
      <c r="J84" s="33">
        <v>0</v>
      </c>
      <c r="K84" s="59">
        <v>3211000</v>
      </c>
    </row>
    <row r="85" spans="1:11" s="20" customFormat="1" ht="24" customHeight="1" thickBot="1">
      <c r="A85" s="22"/>
      <c r="B85" s="28" t="s">
        <v>105</v>
      </c>
      <c r="C85" s="22"/>
      <c r="D85" s="22"/>
      <c r="E85" s="29" t="s">
        <v>234</v>
      </c>
      <c r="F85" s="30">
        <v>212134000</v>
      </c>
      <c r="G85" s="31">
        <v>205378000</v>
      </c>
      <c r="H85" s="32">
        <f t="shared" si="2"/>
        <v>6756000</v>
      </c>
      <c r="I85" s="32">
        <v>212134000</v>
      </c>
      <c r="J85" s="33">
        <v>0</v>
      </c>
      <c r="K85" s="59">
        <v>7774000</v>
      </c>
    </row>
    <row r="86" spans="1:11" s="20" customFormat="1" ht="24" customHeight="1" thickBot="1">
      <c r="A86" s="22"/>
      <c r="B86" s="28" t="s">
        <v>106</v>
      </c>
      <c r="C86" s="22"/>
      <c r="D86" s="22"/>
      <c r="E86" s="29" t="s">
        <v>235</v>
      </c>
      <c r="F86" s="30">
        <v>170074000</v>
      </c>
      <c r="G86" s="31">
        <v>162608000</v>
      </c>
      <c r="H86" s="32">
        <f t="shared" si="2"/>
        <v>7466000</v>
      </c>
      <c r="I86" s="32">
        <v>170074000</v>
      </c>
      <c r="J86" s="33">
        <v>0</v>
      </c>
      <c r="K86" s="59">
        <v>3417000</v>
      </c>
    </row>
    <row r="87" spans="1:11" s="20" customFormat="1" ht="24" customHeight="1" thickBot="1">
      <c r="A87" s="22"/>
      <c r="B87" s="28" t="s">
        <v>107</v>
      </c>
      <c r="C87" s="22"/>
      <c r="D87" s="22"/>
      <c r="E87" s="29" t="s">
        <v>236</v>
      </c>
      <c r="F87" s="30">
        <v>146670000</v>
      </c>
      <c r="G87" s="31">
        <v>140546000</v>
      </c>
      <c r="H87" s="32">
        <f t="shared" si="2"/>
        <v>6124000</v>
      </c>
      <c r="I87" s="32">
        <v>146670000</v>
      </c>
      <c r="J87" s="33">
        <v>0</v>
      </c>
      <c r="K87" s="59">
        <v>2796000</v>
      </c>
    </row>
    <row r="88" spans="1:11" s="20" customFormat="1" ht="24" customHeight="1" thickBot="1">
      <c r="A88" s="22"/>
      <c r="B88" s="28" t="s">
        <v>108</v>
      </c>
      <c r="C88" s="22"/>
      <c r="D88" s="22"/>
      <c r="E88" s="29" t="s">
        <v>237</v>
      </c>
      <c r="F88" s="30">
        <v>136284000</v>
      </c>
      <c r="G88" s="31">
        <v>131379000</v>
      </c>
      <c r="H88" s="32">
        <f t="shared" si="2"/>
        <v>4905000</v>
      </c>
      <c r="I88" s="32">
        <v>136284000</v>
      </c>
      <c r="J88" s="33">
        <v>0</v>
      </c>
      <c r="K88" s="59">
        <v>10542000</v>
      </c>
    </row>
    <row r="89" spans="1:11" s="20" customFormat="1" ht="24" customHeight="1" thickBot="1">
      <c r="A89" s="22"/>
      <c r="B89" s="28" t="s">
        <v>109</v>
      </c>
      <c r="C89" s="22"/>
      <c r="D89" s="22"/>
      <c r="E89" s="29" t="s">
        <v>238</v>
      </c>
      <c r="F89" s="30">
        <v>126569000</v>
      </c>
      <c r="G89" s="31">
        <v>122527000</v>
      </c>
      <c r="H89" s="32">
        <f t="shared" si="2"/>
        <v>4042000</v>
      </c>
      <c r="I89" s="32">
        <v>126569000</v>
      </c>
      <c r="J89" s="33">
        <v>0</v>
      </c>
      <c r="K89" s="59">
        <v>2440000</v>
      </c>
    </row>
    <row r="90" spans="1:11" s="20" customFormat="1" ht="24" customHeight="1" thickBot="1">
      <c r="A90" s="22"/>
      <c r="B90" s="28" t="s">
        <v>110</v>
      </c>
      <c r="C90" s="22"/>
      <c r="D90" s="22"/>
      <c r="E90" s="29" t="s">
        <v>239</v>
      </c>
      <c r="F90" s="30">
        <v>142464000</v>
      </c>
      <c r="G90" s="31">
        <v>138772000</v>
      </c>
      <c r="H90" s="32">
        <f t="shared" si="2"/>
        <v>3692000</v>
      </c>
      <c r="I90" s="32">
        <v>142464000</v>
      </c>
      <c r="J90" s="33">
        <v>0</v>
      </c>
      <c r="K90" s="59">
        <v>2633000</v>
      </c>
    </row>
    <row r="91" spans="1:11" s="20" customFormat="1" ht="24" customHeight="1" thickBot="1">
      <c r="A91" s="22"/>
      <c r="B91" s="28" t="s">
        <v>111</v>
      </c>
      <c r="C91" s="22"/>
      <c r="D91" s="22"/>
      <c r="E91" s="29" t="s">
        <v>240</v>
      </c>
      <c r="F91" s="30">
        <v>151152000</v>
      </c>
      <c r="G91" s="31">
        <v>145705000</v>
      </c>
      <c r="H91" s="32">
        <f t="shared" si="2"/>
        <v>5447000</v>
      </c>
      <c r="I91" s="32">
        <v>151152000</v>
      </c>
      <c r="J91" s="33">
        <v>0</v>
      </c>
      <c r="K91" s="59">
        <v>7266000</v>
      </c>
    </row>
    <row r="92" spans="1:11" s="20" customFormat="1" ht="24" customHeight="1" thickBot="1">
      <c r="A92" s="22"/>
      <c r="B92" s="28" t="s">
        <v>112</v>
      </c>
      <c r="C92" s="22"/>
      <c r="D92" s="22"/>
      <c r="E92" s="29" t="s">
        <v>241</v>
      </c>
      <c r="F92" s="30">
        <v>152516000</v>
      </c>
      <c r="G92" s="31">
        <v>144899000</v>
      </c>
      <c r="H92" s="32">
        <f t="shared" si="2"/>
        <v>7617000</v>
      </c>
      <c r="I92" s="32">
        <v>152516000</v>
      </c>
      <c r="J92" s="33">
        <v>0</v>
      </c>
      <c r="K92" s="59">
        <v>1778000</v>
      </c>
    </row>
    <row r="93" spans="1:11" s="20" customFormat="1" ht="24" customHeight="1" thickBot="1">
      <c r="A93" s="22"/>
      <c r="B93" s="28" t="s">
        <v>113</v>
      </c>
      <c r="C93" s="22"/>
      <c r="D93" s="22"/>
      <c r="E93" s="29" t="s">
        <v>242</v>
      </c>
      <c r="F93" s="30">
        <v>254231000</v>
      </c>
      <c r="G93" s="31">
        <v>240321000</v>
      </c>
      <c r="H93" s="32">
        <f t="shared" si="2"/>
        <v>13910000</v>
      </c>
      <c r="I93" s="32">
        <v>254231000</v>
      </c>
      <c r="J93" s="33">
        <v>0</v>
      </c>
      <c r="K93" s="59">
        <v>8372000</v>
      </c>
    </row>
    <row r="94" spans="1:11" s="20" customFormat="1" ht="24" customHeight="1" thickBot="1">
      <c r="A94" s="22"/>
      <c r="B94" s="28" t="s">
        <v>114</v>
      </c>
      <c r="C94" s="22"/>
      <c r="D94" s="22"/>
      <c r="E94" s="29" t="s">
        <v>243</v>
      </c>
      <c r="F94" s="30">
        <v>94192000</v>
      </c>
      <c r="G94" s="31">
        <v>89497000</v>
      </c>
      <c r="H94" s="32">
        <f t="shared" si="2"/>
        <v>4695000</v>
      </c>
      <c r="I94" s="32">
        <v>94192000</v>
      </c>
      <c r="J94" s="33">
        <v>0</v>
      </c>
      <c r="K94" s="59">
        <v>4980000</v>
      </c>
    </row>
    <row r="95" spans="1:11" s="20" customFormat="1" ht="24" customHeight="1" thickBot="1">
      <c r="A95" s="22"/>
      <c r="B95" s="28" t="s">
        <v>115</v>
      </c>
      <c r="C95" s="22"/>
      <c r="D95" s="22"/>
      <c r="E95" s="29" t="s">
        <v>244</v>
      </c>
      <c r="F95" s="30">
        <v>156962000</v>
      </c>
      <c r="G95" s="31">
        <v>151586000</v>
      </c>
      <c r="H95" s="32">
        <f t="shared" si="2"/>
        <v>5376000</v>
      </c>
      <c r="I95" s="32">
        <v>156962000</v>
      </c>
      <c r="J95" s="33">
        <v>0</v>
      </c>
      <c r="K95" s="59">
        <v>6369000</v>
      </c>
    </row>
    <row r="96" spans="1:11" s="20" customFormat="1" ht="24" customHeight="1" thickBot="1">
      <c r="A96" s="22"/>
      <c r="B96" s="28" t="s">
        <v>116</v>
      </c>
      <c r="C96" s="22"/>
      <c r="D96" s="22"/>
      <c r="E96" s="29" t="s">
        <v>245</v>
      </c>
      <c r="F96" s="30">
        <v>115856000</v>
      </c>
      <c r="G96" s="31">
        <v>112295000</v>
      </c>
      <c r="H96" s="32">
        <f t="shared" si="2"/>
        <v>3561000</v>
      </c>
      <c r="I96" s="32">
        <v>115856000</v>
      </c>
      <c r="J96" s="33">
        <v>0</v>
      </c>
      <c r="K96" s="59">
        <v>5419000</v>
      </c>
    </row>
    <row r="97" spans="1:11" s="20" customFormat="1" ht="24" customHeight="1" thickBot="1">
      <c r="A97" s="22"/>
      <c r="B97" s="28" t="s">
        <v>117</v>
      </c>
      <c r="C97" s="22"/>
      <c r="D97" s="22"/>
      <c r="E97" s="29" t="s">
        <v>246</v>
      </c>
      <c r="F97" s="30">
        <v>139807000</v>
      </c>
      <c r="G97" s="31">
        <v>133493000</v>
      </c>
      <c r="H97" s="32">
        <f t="shared" si="2"/>
        <v>6314000</v>
      </c>
      <c r="I97" s="32">
        <v>139807000</v>
      </c>
      <c r="J97" s="33">
        <v>0</v>
      </c>
      <c r="K97" s="59">
        <v>8043000</v>
      </c>
    </row>
    <row r="98" spans="1:11" s="20" customFormat="1" ht="24" customHeight="1" thickBot="1">
      <c r="A98" s="22"/>
      <c r="B98" s="28" t="s">
        <v>118</v>
      </c>
      <c r="C98" s="22"/>
      <c r="D98" s="22"/>
      <c r="E98" s="29" t="s">
        <v>247</v>
      </c>
      <c r="F98" s="30">
        <v>117276000</v>
      </c>
      <c r="G98" s="31">
        <v>114624000</v>
      </c>
      <c r="H98" s="32">
        <f t="shared" si="2"/>
        <v>2652000</v>
      </c>
      <c r="I98" s="32">
        <v>117276000</v>
      </c>
      <c r="J98" s="33">
        <v>0</v>
      </c>
      <c r="K98" s="59">
        <v>12792000</v>
      </c>
    </row>
    <row r="99" spans="1:11" s="20" customFormat="1" ht="24" customHeight="1" thickBot="1">
      <c r="A99" s="22"/>
      <c r="B99" s="28" t="s">
        <v>119</v>
      </c>
      <c r="C99" s="22"/>
      <c r="D99" s="22"/>
      <c r="E99" s="29" t="s">
        <v>248</v>
      </c>
      <c r="F99" s="30">
        <v>147887000</v>
      </c>
      <c r="G99" s="31">
        <v>138307000</v>
      </c>
      <c r="H99" s="32">
        <f t="shared" si="2"/>
        <v>9580000</v>
      </c>
      <c r="I99" s="32">
        <v>147887000</v>
      </c>
      <c r="J99" s="33">
        <v>0</v>
      </c>
      <c r="K99" s="59">
        <v>6734000</v>
      </c>
    </row>
    <row r="100" spans="1:11" s="20" customFormat="1" ht="24" customHeight="1" thickBot="1">
      <c r="A100" s="22"/>
      <c r="B100" s="28" t="s">
        <v>120</v>
      </c>
      <c r="C100" s="22"/>
      <c r="D100" s="22"/>
      <c r="E100" s="29" t="s">
        <v>249</v>
      </c>
      <c r="F100" s="30">
        <v>118833000</v>
      </c>
      <c r="G100" s="31">
        <v>113608000</v>
      </c>
      <c r="H100" s="32">
        <f t="shared" si="2"/>
        <v>5225000</v>
      </c>
      <c r="I100" s="32">
        <v>118833000</v>
      </c>
      <c r="J100" s="33">
        <v>0</v>
      </c>
      <c r="K100" s="59">
        <v>12884000</v>
      </c>
    </row>
    <row r="101" spans="1:11" s="20" customFormat="1" ht="24" customHeight="1" thickBot="1">
      <c r="A101" s="22"/>
      <c r="B101" s="28" t="s">
        <v>121</v>
      </c>
      <c r="C101" s="22"/>
      <c r="D101" s="22"/>
      <c r="E101" s="29" t="s">
        <v>250</v>
      </c>
      <c r="F101" s="30">
        <v>173497000</v>
      </c>
      <c r="G101" s="31">
        <v>168768000</v>
      </c>
      <c r="H101" s="32">
        <f t="shared" si="2"/>
        <v>4729000</v>
      </c>
      <c r="I101" s="32">
        <v>173497000</v>
      </c>
      <c r="J101" s="33">
        <v>0</v>
      </c>
      <c r="K101" s="59">
        <v>15582000</v>
      </c>
    </row>
    <row r="102" spans="1:11" s="20" customFormat="1" ht="24" customHeight="1" thickBot="1">
      <c r="A102" s="22"/>
      <c r="B102" s="28" t="s">
        <v>122</v>
      </c>
      <c r="C102" s="22"/>
      <c r="D102" s="22"/>
      <c r="E102" s="29" t="s">
        <v>251</v>
      </c>
      <c r="F102" s="30">
        <v>149769000</v>
      </c>
      <c r="G102" s="31">
        <v>147005000</v>
      </c>
      <c r="H102" s="32">
        <f t="shared" si="2"/>
        <v>2764000</v>
      </c>
      <c r="I102" s="32">
        <v>149769000</v>
      </c>
      <c r="J102" s="33">
        <v>0</v>
      </c>
      <c r="K102" s="59">
        <v>9141000</v>
      </c>
    </row>
    <row r="103" spans="1:11" s="20" customFormat="1" ht="24" customHeight="1" thickBot="1">
      <c r="A103" s="22"/>
      <c r="B103" s="28" t="s">
        <v>123</v>
      </c>
      <c r="C103" s="22"/>
      <c r="D103" s="22"/>
      <c r="E103" s="29" t="s">
        <v>252</v>
      </c>
      <c r="F103" s="30">
        <v>146861000</v>
      </c>
      <c r="G103" s="31">
        <v>144686000</v>
      </c>
      <c r="H103" s="32">
        <f t="shared" si="2"/>
        <v>2175000</v>
      </c>
      <c r="I103" s="32">
        <v>146861000</v>
      </c>
      <c r="J103" s="33">
        <v>0</v>
      </c>
      <c r="K103" s="59">
        <v>1617000</v>
      </c>
    </row>
    <row r="104" spans="1:11" s="20" customFormat="1" ht="24" customHeight="1" thickBot="1">
      <c r="A104" s="22"/>
      <c r="B104" s="28" t="s">
        <v>124</v>
      </c>
      <c r="C104" s="22"/>
      <c r="D104" s="22"/>
      <c r="E104" s="29" t="s">
        <v>253</v>
      </c>
      <c r="F104" s="30">
        <v>126226000</v>
      </c>
      <c r="G104" s="31">
        <v>123388000</v>
      </c>
      <c r="H104" s="32">
        <f t="shared" si="2"/>
        <v>2838000</v>
      </c>
      <c r="I104" s="32">
        <v>126226000</v>
      </c>
      <c r="J104" s="33">
        <v>0</v>
      </c>
      <c r="K104" s="59">
        <v>7831000</v>
      </c>
    </row>
    <row r="105" spans="1:11" s="20" customFormat="1" ht="24" customHeight="1" thickBot="1">
      <c r="A105" s="22"/>
      <c r="B105" s="28" t="s">
        <v>125</v>
      </c>
      <c r="C105" s="22"/>
      <c r="D105" s="22"/>
      <c r="E105" s="29" t="s">
        <v>254</v>
      </c>
      <c r="F105" s="30">
        <v>97299000</v>
      </c>
      <c r="G105" s="31">
        <v>94532000</v>
      </c>
      <c r="H105" s="32">
        <f t="shared" si="2"/>
        <v>2767000</v>
      </c>
      <c r="I105" s="32">
        <v>97299000</v>
      </c>
      <c r="J105" s="33">
        <v>0</v>
      </c>
      <c r="K105" s="59">
        <v>2522000</v>
      </c>
    </row>
    <row r="106" spans="1:11" s="20" customFormat="1" ht="24" customHeight="1" thickBot="1">
      <c r="A106" s="22"/>
      <c r="B106" s="28" t="s">
        <v>126</v>
      </c>
      <c r="C106" s="22"/>
      <c r="D106" s="22"/>
      <c r="E106" s="29" t="s">
        <v>255</v>
      </c>
      <c r="F106" s="30">
        <v>141365000</v>
      </c>
      <c r="G106" s="31">
        <v>136931000</v>
      </c>
      <c r="H106" s="32">
        <f t="shared" si="2"/>
        <v>4434000</v>
      </c>
      <c r="I106" s="32">
        <v>141365000</v>
      </c>
      <c r="J106" s="33">
        <v>0</v>
      </c>
      <c r="K106" s="59">
        <v>4699000</v>
      </c>
    </row>
    <row r="107" spans="1:11" s="20" customFormat="1" ht="24" customHeight="1" thickBot="1">
      <c r="A107" s="22"/>
      <c r="B107" s="28" t="s">
        <v>127</v>
      </c>
      <c r="C107" s="22"/>
      <c r="D107" s="22"/>
      <c r="E107" s="29" t="s">
        <v>256</v>
      </c>
      <c r="F107" s="30">
        <v>110983000</v>
      </c>
      <c r="G107" s="31">
        <v>106903000</v>
      </c>
      <c r="H107" s="32">
        <f t="shared" si="2"/>
        <v>4080000</v>
      </c>
      <c r="I107" s="32">
        <v>110983000</v>
      </c>
      <c r="J107" s="33">
        <v>0</v>
      </c>
      <c r="K107" s="59">
        <v>9938000</v>
      </c>
    </row>
    <row r="108" spans="1:11" s="20" customFormat="1" ht="24" customHeight="1" thickBot="1">
      <c r="A108" s="22"/>
      <c r="B108" s="28" t="s">
        <v>128</v>
      </c>
      <c r="C108" s="22"/>
      <c r="D108" s="22"/>
      <c r="E108" s="29" t="s">
        <v>257</v>
      </c>
      <c r="F108" s="30">
        <v>149988000</v>
      </c>
      <c r="G108" s="31">
        <v>141833000</v>
      </c>
      <c r="H108" s="32">
        <f t="shared" si="2"/>
        <v>8155000</v>
      </c>
      <c r="I108" s="32">
        <v>149988000</v>
      </c>
      <c r="J108" s="33">
        <v>0</v>
      </c>
      <c r="K108" s="59">
        <v>1605000</v>
      </c>
    </row>
    <row r="109" spans="1:11" s="20" customFormat="1" ht="24" customHeight="1" thickBot="1">
      <c r="A109" s="22"/>
      <c r="B109" s="28" t="s">
        <v>129</v>
      </c>
      <c r="C109" s="22"/>
      <c r="D109" s="22"/>
      <c r="E109" s="29" t="s">
        <v>258</v>
      </c>
      <c r="F109" s="30">
        <v>74740000</v>
      </c>
      <c r="G109" s="31">
        <v>73657000</v>
      </c>
      <c r="H109" s="32">
        <f t="shared" si="2"/>
        <v>1083000</v>
      </c>
      <c r="I109" s="32">
        <v>74740000</v>
      </c>
      <c r="J109" s="33">
        <v>0</v>
      </c>
      <c r="K109" s="59">
        <v>11848000</v>
      </c>
    </row>
    <row r="110" spans="1:11" s="20" customFormat="1" ht="24" customHeight="1" thickBot="1">
      <c r="A110" s="22"/>
      <c r="B110" s="28" t="s">
        <v>130</v>
      </c>
      <c r="C110" s="22"/>
      <c r="D110" s="22"/>
      <c r="E110" s="29" t="s">
        <v>259</v>
      </c>
      <c r="F110" s="30">
        <v>107694000</v>
      </c>
      <c r="G110" s="31">
        <v>105573000</v>
      </c>
      <c r="H110" s="32">
        <f t="shared" si="2"/>
        <v>2121000</v>
      </c>
      <c r="I110" s="32">
        <v>107694000</v>
      </c>
      <c r="J110" s="33">
        <v>0</v>
      </c>
      <c r="K110" s="59">
        <v>3196000</v>
      </c>
    </row>
    <row r="111" spans="1:11" s="20" customFormat="1" ht="24" customHeight="1" thickBot="1">
      <c r="A111" s="22"/>
      <c r="B111" s="28" t="s">
        <v>131</v>
      </c>
      <c r="C111" s="22"/>
      <c r="D111" s="22"/>
      <c r="E111" s="29" t="s">
        <v>260</v>
      </c>
      <c r="F111" s="30">
        <v>77731000</v>
      </c>
      <c r="G111" s="31">
        <v>76691000</v>
      </c>
      <c r="H111" s="32">
        <f t="shared" si="2"/>
        <v>1040000</v>
      </c>
      <c r="I111" s="32">
        <v>77731000</v>
      </c>
      <c r="J111" s="33">
        <v>0</v>
      </c>
      <c r="K111" s="59">
        <v>26537000</v>
      </c>
    </row>
    <row r="112" spans="1:11" s="20" customFormat="1" ht="24" customHeight="1" thickBot="1">
      <c r="A112" s="22"/>
      <c r="B112" s="28" t="s">
        <v>132</v>
      </c>
      <c r="C112" s="22"/>
      <c r="D112" s="22"/>
      <c r="E112" s="29" t="s">
        <v>261</v>
      </c>
      <c r="F112" s="30">
        <v>116207000</v>
      </c>
      <c r="G112" s="31">
        <v>113334000</v>
      </c>
      <c r="H112" s="32">
        <f t="shared" si="2"/>
        <v>2873000</v>
      </c>
      <c r="I112" s="32">
        <v>116207000</v>
      </c>
      <c r="J112" s="33">
        <v>0</v>
      </c>
      <c r="K112" s="59">
        <v>20439000</v>
      </c>
    </row>
    <row r="113" spans="1:11" s="20" customFormat="1" ht="24" customHeight="1" thickBot="1">
      <c r="A113" s="22"/>
      <c r="B113" s="28" t="s">
        <v>133</v>
      </c>
      <c r="C113" s="22"/>
      <c r="D113" s="22"/>
      <c r="E113" s="29" t="s">
        <v>262</v>
      </c>
      <c r="F113" s="30">
        <v>120910000</v>
      </c>
      <c r="G113" s="31">
        <v>117419000</v>
      </c>
      <c r="H113" s="32">
        <f t="shared" si="2"/>
        <v>3491000</v>
      </c>
      <c r="I113" s="32">
        <v>120910000</v>
      </c>
      <c r="J113" s="33">
        <v>0</v>
      </c>
      <c r="K113" s="59">
        <v>3354000</v>
      </c>
    </row>
    <row r="114" spans="1:11" s="20" customFormat="1" ht="24" customHeight="1" thickBot="1">
      <c r="A114" s="22"/>
      <c r="B114" s="28" t="s">
        <v>134</v>
      </c>
      <c r="C114" s="22"/>
      <c r="D114" s="22"/>
      <c r="E114" s="29" t="s">
        <v>263</v>
      </c>
      <c r="F114" s="30">
        <v>76086000</v>
      </c>
      <c r="G114" s="31">
        <v>75964000</v>
      </c>
      <c r="H114" s="32">
        <f t="shared" si="2"/>
        <v>122000</v>
      </c>
      <c r="I114" s="32">
        <v>76086000</v>
      </c>
      <c r="J114" s="33">
        <v>0</v>
      </c>
      <c r="K114" s="59">
        <v>17547000</v>
      </c>
    </row>
    <row r="115" spans="1:11" s="20" customFormat="1" ht="24" customHeight="1" thickBot="1">
      <c r="A115" s="22"/>
      <c r="B115" s="28" t="s">
        <v>135</v>
      </c>
      <c r="C115" s="22"/>
      <c r="D115" s="22"/>
      <c r="E115" s="29" t="s">
        <v>264</v>
      </c>
      <c r="F115" s="30">
        <v>249658000</v>
      </c>
      <c r="G115" s="31">
        <v>247776000</v>
      </c>
      <c r="H115" s="32">
        <f aca="true" t="shared" si="3" ref="H115:H146">I115-G115</f>
        <v>1882000</v>
      </c>
      <c r="I115" s="32">
        <v>249658000</v>
      </c>
      <c r="J115" s="33">
        <v>0</v>
      </c>
      <c r="K115" s="59">
        <v>28922000</v>
      </c>
    </row>
    <row r="116" spans="1:11" s="20" customFormat="1" ht="24" customHeight="1" thickBot="1">
      <c r="A116" s="22"/>
      <c r="B116" s="28" t="s">
        <v>136</v>
      </c>
      <c r="C116" s="22"/>
      <c r="D116" s="22"/>
      <c r="E116" s="29" t="s">
        <v>265</v>
      </c>
      <c r="F116" s="30">
        <v>88920000</v>
      </c>
      <c r="G116" s="31">
        <v>88650000</v>
      </c>
      <c r="H116" s="32">
        <f t="shared" si="3"/>
        <v>270000</v>
      </c>
      <c r="I116" s="32">
        <v>88920000</v>
      </c>
      <c r="J116" s="33">
        <v>0</v>
      </c>
      <c r="K116" s="59">
        <v>8265000</v>
      </c>
    </row>
    <row r="117" spans="1:11" s="20" customFormat="1" ht="24" customHeight="1" thickBot="1">
      <c r="A117" s="22"/>
      <c r="B117" s="28" t="s">
        <v>137</v>
      </c>
      <c r="C117" s="22"/>
      <c r="D117" s="22"/>
      <c r="E117" s="29" t="s">
        <v>266</v>
      </c>
      <c r="F117" s="30">
        <v>150587000</v>
      </c>
      <c r="G117" s="31">
        <v>150107000</v>
      </c>
      <c r="H117" s="32">
        <f t="shared" si="3"/>
        <v>480000</v>
      </c>
      <c r="I117" s="32">
        <v>150587000</v>
      </c>
      <c r="J117" s="33">
        <v>0</v>
      </c>
      <c r="K117" s="59">
        <v>14153000</v>
      </c>
    </row>
    <row r="118" spans="1:11" s="20" customFormat="1" ht="24" customHeight="1" thickBot="1">
      <c r="A118" s="22"/>
      <c r="B118" s="28" t="s">
        <v>138</v>
      </c>
      <c r="C118" s="22"/>
      <c r="D118" s="22"/>
      <c r="E118" s="29" t="s">
        <v>267</v>
      </c>
      <c r="F118" s="30">
        <v>191244000</v>
      </c>
      <c r="G118" s="31">
        <v>187432000</v>
      </c>
      <c r="H118" s="32">
        <f t="shared" si="3"/>
        <v>3812000</v>
      </c>
      <c r="I118" s="32">
        <v>191244000</v>
      </c>
      <c r="J118" s="33">
        <v>0</v>
      </c>
      <c r="K118" s="59">
        <v>21100000</v>
      </c>
    </row>
    <row r="119" spans="1:11" s="20" customFormat="1" ht="24" customHeight="1" thickBot="1">
      <c r="A119" s="22"/>
      <c r="B119" s="28" t="s">
        <v>139</v>
      </c>
      <c r="C119" s="22"/>
      <c r="D119" s="22"/>
      <c r="E119" s="29" t="s">
        <v>268</v>
      </c>
      <c r="F119" s="30">
        <v>477294000</v>
      </c>
      <c r="G119" s="31">
        <v>457872000</v>
      </c>
      <c r="H119" s="32">
        <f t="shared" si="3"/>
        <v>19422000</v>
      </c>
      <c r="I119" s="32">
        <v>477294000</v>
      </c>
      <c r="J119" s="33">
        <v>0</v>
      </c>
      <c r="K119" s="59">
        <v>21341000</v>
      </c>
    </row>
    <row r="120" spans="1:11" s="20" customFormat="1" ht="24" customHeight="1" thickBot="1">
      <c r="A120" s="22"/>
      <c r="B120" s="28" t="s">
        <v>140</v>
      </c>
      <c r="C120" s="22"/>
      <c r="D120" s="22"/>
      <c r="E120" s="29" t="s">
        <v>269</v>
      </c>
      <c r="F120" s="30">
        <v>74027000</v>
      </c>
      <c r="G120" s="31">
        <v>73265000</v>
      </c>
      <c r="H120" s="32">
        <f t="shared" si="3"/>
        <v>762000</v>
      </c>
      <c r="I120" s="32">
        <v>74027000</v>
      </c>
      <c r="J120" s="33">
        <v>0</v>
      </c>
      <c r="K120" s="59">
        <v>12342000</v>
      </c>
    </row>
    <row r="121" spans="1:11" s="20" customFormat="1" ht="24" customHeight="1" thickBot="1">
      <c r="A121" s="22"/>
      <c r="B121" s="28" t="s">
        <v>141</v>
      </c>
      <c r="C121" s="22"/>
      <c r="D121" s="22"/>
      <c r="E121" s="29" t="s">
        <v>270</v>
      </c>
      <c r="F121" s="30">
        <v>66941000</v>
      </c>
      <c r="G121" s="31">
        <v>66684000</v>
      </c>
      <c r="H121" s="32">
        <f t="shared" si="3"/>
        <v>257000</v>
      </c>
      <c r="I121" s="32">
        <v>66941000</v>
      </c>
      <c r="J121" s="33">
        <v>0</v>
      </c>
      <c r="K121" s="59">
        <v>3435000</v>
      </c>
    </row>
    <row r="122" spans="1:11" s="20" customFormat="1" ht="24" customHeight="1" thickBot="1">
      <c r="A122" s="22"/>
      <c r="B122" s="28" t="s">
        <v>142</v>
      </c>
      <c r="C122" s="22"/>
      <c r="D122" s="22"/>
      <c r="E122" s="29" t="s">
        <v>271</v>
      </c>
      <c r="F122" s="30">
        <v>93764000</v>
      </c>
      <c r="G122" s="31">
        <v>93498000</v>
      </c>
      <c r="H122" s="32">
        <f t="shared" si="3"/>
        <v>266000</v>
      </c>
      <c r="I122" s="32">
        <v>93764000</v>
      </c>
      <c r="J122" s="33">
        <v>0</v>
      </c>
      <c r="K122" s="59">
        <v>6966000</v>
      </c>
    </row>
    <row r="123" spans="1:11" s="20" customFormat="1" ht="24" customHeight="1" thickBot="1">
      <c r="A123" s="22"/>
      <c r="B123" s="28" t="s">
        <v>143</v>
      </c>
      <c r="C123" s="22"/>
      <c r="D123" s="22"/>
      <c r="E123" s="29" t="s">
        <v>272</v>
      </c>
      <c r="F123" s="30">
        <v>97242000</v>
      </c>
      <c r="G123" s="31">
        <v>97217000</v>
      </c>
      <c r="H123" s="32">
        <f t="shared" si="3"/>
        <v>25000</v>
      </c>
      <c r="I123" s="32">
        <v>97242000</v>
      </c>
      <c r="J123" s="33">
        <v>0</v>
      </c>
      <c r="K123" s="59">
        <v>13468000</v>
      </c>
    </row>
    <row r="124" spans="1:11" s="20" customFormat="1" ht="24" customHeight="1" thickBot="1">
      <c r="A124" s="22"/>
      <c r="B124" s="28" t="s">
        <v>144</v>
      </c>
      <c r="C124" s="22"/>
      <c r="D124" s="22"/>
      <c r="E124" s="29" t="s">
        <v>273</v>
      </c>
      <c r="F124" s="30">
        <v>476961000</v>
      </c>
      <c r="G124" s="31">
        <v>475699000</v>
      </c>
      <c r="H124" s="32">
        <f t="shared" si="3"/>
        <v>1262000</v>
      </c>
      <c r="I124" s="32">
        <v>476961000</v>
      </c>
      <c r="J124" s="33">
        <v>0</v>
      </c>
      <c r="K124" s="59">
        <v>143836000</v>
      </c>
    </row>
    <row r="125" spans="1:11" s="20" customFormat="1" ht="24" customHeight="1" thickBot="1">
      <c r="A125" s="22"/>
      <c r="B125" s="28" t="s">
        <v>145</v>
      </c>
      <c r="C125" s="22"/>
      <c r="D125" s="22"/>
      <c r="E125" s="29" t="s">
        <v>274</v>
      </c>
      <c r="F125" s="30">
        <v>97915000</v>
      </c>
      <c r="G125" s="31">
        <v>94765000</v>
      </c>
      <c r="H125" s="32">
        <f t="shared" si="3"/>
        <v>3150000</v>
      </c>
      <c r="I125" s="32">
        <v>97915000</v>
      </c>
      <c r="J125" s="33">
        <v>0</v>
      </c>
      <c r="K125" s="59">
        <v>2258000</v>
      </c>
    </row>
    <row r="126" spans="1:11" s="20" customFormat="1" ht="24" customHeight="1" thickBot="1">
      <c r="A126" s="22"/>
      <c r="B126" s="28" t="s">
        <v>146</v>
      </c>
      <c r="C126" s="22"/>
      <c r="D126" s="22"/>
      <c r="E126" s="29" t="s">
        <v>275</v>
      </c>
      <c r="F126" s="30">
        <v>109043000</v>
      </c>
      <c r="G126" s="31">
        <v>103250000</v>
      </c>
      <c r="H126" s="32">
        <f t="shared" si="3"/>
        <v>5793000</v>
      </c>
      <c r="I126" s="32">
        <v>109043000</v>
      </c>
      <c r="J126" s="33">
        <v>0</v>
      </c>
      <c r="K126" s="59">
        <v>5343000</v>
      </c>
    </row>
    <row r="127" spans="1:11" s="20" customFormat="1" ht="24" customHeight="1" thickBot="1">
      <c r="A127" s="22"/>
      <c r="B127" s="28" t="s">
        <v>147</v>
      </c>
      <c r="C127" s="22"/>
      <c r="D127" s="22"/>
      <c r="E127" s="29" t="s">
        <v>276</v>
      </c>
      <c r="F127" s="30">
        <v>86882000</v>
      </c>
      <c r="G127" s="31">
        <v>84724000</v>
      </c>
      <c r="H127" s="32">
        <f t="shared" si="3"/>
        <v>2158000</v>
      </c>
      <c r="I127" s="32">
        <v>86882000</v>
      </c>
      <c r="J127" s="33">
        <v>0</v>
      </c>
      <c r="K127" s="59">
        <v>5726000</v>
      </c>
    </row>
    <row r="128" spans="1:11" s="20" customFormat="1" ht="24" customHeight="1" thickBot="1">
      <c r="A128" s="22"/>
      <c r="B128" s="28" t="s">
        <v>148</v>
      </c>
      <c r="C128" s="22"/>
      <c r="D128" s="22"/>
      <c r="E128" s="29" t="s">
        <v>277</v>
      </c>
      <c r="F128" s="30">
        <v>37233000</v>
      </c>
      <c r="G128" s="31">
        <v>36813000</v>
      </c>
      <c r="H128" s="32">
        <f t="shared" si="3"/>
        <v>420000</v>
      </c>
      <c r="I128" s="32">
        <v>37233000</v>
      </c>
      <c r="J128" s="33">
        <v>0</v>
      </c>
      <c r="K128" s="59">
        <v>10147000</v>
      </c>
    </row>
    <row r="129" spans="1:11" s="20" customFormat="1" ht="24" customHeight="1" thickBot="1">
      <c r="A129" s="22"/>
      <c r="B129" s="28" t="s">
        <v>149</v>
      </c>
      <c r="C129" s="22"/>
      <c r="D129" s="22"/>
      <c r="E129" s="29" t="s">
        <v>278</v>
      </c>
      <c r="F129" s="30">
        <v>42673000</v>
      </c>
      <c r="G129" s="31">
        <v>42247000</v>
      </c>
      <c r="H129" s="32">
        <f t="shared" si="3"/>
        <v>426000</v>
      </c>
      <c r="I129" s="32">
        <v>42673000</v>
      </c>
      <c r="J129" s="33">
        <v>0</v>
      </c>
      <c r="K129" s="59">
        <v>2303000</v>
      </c>
    </row>
    <row r="130" spans="1:11" s="20" customFormat="1" ht="24" customHeight="1" thickBot="1">
      <c r="A130" s="22"/>
      <c r="B130" s="28" t="s">
        <v>150</v>
      </c>
      <c r="C130" s="22"/>
      <c r="D130" s="22"/>
      <c r="E130" s="29" t="s">
        <v>279</v>
      </c>
      <c r="F130" s="30">
        <v>6670000</v>
      </c>
      <c r="G130" s="31">
        <v>6670000</v>
      </c>
      <c r="H130" s="32">
        <f t="shared" si="3"/>
        <v>0</v>
      </c>
      <c r="I130" s="32">
        <v>6670000</v>
      </c>
      <c r="J130" s="33">
        <v>0</v>
      </c>
      <c r="K130" s="59">
        <v>1403000</v>
      </c>
    </row>
    <row r="131" spans="1:11" s="20" customFormat="1" ht="24" customHeight="1" thickBot="1">
      <c r="A131" s="22"/>
      <c r="B131" s="28" t="s">
        <v>151</v>
      </c>
      <c r="C131" s="22"/>
      <c r="D131" s="22"/>
      <c r="E131" s="29" t="s">
        <v>280</v>
      </c>
      <c r="F131" s="30">
        <v>28530000</v>
      </c>
      <c r="G131" s="31">
        <v>27888000</v>
      </c>
      <c r="H131" s="32">
        <f t="shared" si="3"/>
        <v>642000</v>
      </c>
      <c r="I131" s="32">
        <v>28530000</v>
      </c>
      <c r="J131" s="33">
        <v>0</v>
      </c>
      <c r="K131" s="59">
        <v>6024000</v>
      </c>
    </row>
    <row r="132" spans="1:11" s="20" customFormat="1" ht="24" customHeight="1" thickBot="1">
      <c r="A132" s="22"/>
      <c r="B132" s="28" t="s">
        <v>152</v>
      </c>
      <c r="C132" s="22"/>
      <c r="D132" s="22"/>
      <c r="E132" s="29" t="s">
        <v>281</v>
      </c>
      <c r="F132" s="30">
        <v>19990000</v>
      </c>
      <c r="G132" s="31">
        <v>19548000</v>
      </c>
      <c r="H132" s="32">
        <f t="shared" si="3"/>
        <v>442000</v>
      </c>
      <c r="I132" s="32">
        <v>19990000</v>
      </c>
      <c r="J132" s="33">
        <v>0</v>
      </c>
      <c r="K132" s="59">
        <v>1848000</v>
      </c>
    </row>
    <row r="133" spans="1:11" s="20" customFormat="1" ht="24" customHeight="1" thickBot="1">
      <c r="A133" s="22"/>
      <c r="B133" s="28" t="s">
        <v>153</v>
      </c>
      <c r="C133" s="22"/>
      <c r="D133" s="22"/>
      <c r="E133" s="29" t="s">
        <v>282</v>
      </c>
      <c r="F133" s="30">
        <v>97486000</v>
      </c>
      <c r="G133" s="31">
        <v>95854000</v>
      </c>
      <c r="H133" s="32">
        <f t="shared" si="3"/>
        <v>1632000</v>
      </c>
      <c r="I133" s="32">
        <v>97486000</v>
      </c>
      <c r="J133" s="33">
        <v>0</v>
      </c>
      <c r="K133" s="59">
        <v>2898000</v>
      </c>
    </row>
    <row r="134" spans="1:11" s="20" customFormat="1" ht="24" customHeight="1" thickBot="1">
      <c r="A134" s="22"/>
      <c r="B134" s="28" t="s">
        <v>154</v>
      </c>
      <c r="C134" s="22"/>
      <c r="D134" s="22"/>
      <c r="E134" s="29" t="s">
        <v>283</v>
      </c>
      <c r="F134" s="30">
        <v>64218000</v>
      </c>
      <c r="G134" s="31">
        <v>63609000</v>
      </c>
      <c r="H134" s="32">
        <f t="shared" si="3"/>
        <v>609000</v>
      </c>
      <c r="I134" s="32">
        <v>64218000</v>
      </c>
      <c r="J134" s="33">
        <v>0</v>
      </c>
      <c r="K134" s="59">
        <v>1747000</v>
      </c>
    </row>
    <row r="135" spans="1:11" s="20" customFormat="1" ht="24" customHeight="1" thickBot="1">
      <c r="A135" s="22"/>
      <c r="B135" s="28" t="s">
        <v>155</v>
      </c>
      <c r="C135" s="22"/>
      <c r="D135" s="22"/>
      <c r="E135" s="29" t="s">
        <v>284</v>
      </c>
      <c r="F135" s="30">
        <v>60146000</v>
      </c>
      <c r="G135" s="31">
        <v>59103000</v>
      </c>
      <c r="H135" s="32">
        <f t="shared" si="3"/>
        <v>1043000</v>
      </c>
      <c r="I135" s="32">
        <v>60146000</v>
      </c>
      <c r="J135" s="33">
        <v>0</v>
      </c>
      <c r="K135" s="59">
        <v>865000</v>
      </c>
    </row>
    <row r="136" spans="1:11" s="20" customFormat="1" ht="24" customHeight="1" thickBot="1">
      <c r="A136" s="22"/>
      <c r="B136" s="28" t="s">
        <v>156</v>
      </c>
      <c r="C136" s="22"/>
      <c r="D136" s="22"/>
      <c r="E136" s="29" t="s">
        <v>285</v>
      </c>
      <c r="F136" s="30">
        <v>674485000</v>
      </c>
      <c r="G136" s="31">
        <v>641526000</v>
      </c>
      <c r="H136" s="32">
        <f t="shared" si="3"/>
        <v>32959000</v>
      </c>
      <c r="I136" s="32">
        <v>674485000</v>
      </c>
      <c r="J136" s="33">
        <v>0</v>
      </c>
      <c r="K136" s="59">
        <v>35264000</v>
      </c>
    </row>
    <row r="137" spans="1:11" s="20" customFormat="1" ht="24" customHeight="1" thickBot="1">
      <c r="A137" s="22"/>
      <c r="B137" s="28" t="s">
        <v>157</v>
      </c>
      <c r="C137" s="22"/>
      <c r="D137" s="22"/>
      <c r="E137" s="29" t="s">
        <v>286</v>
      </c>
      <c r="F137" s="30">
        <v>242381000</v>
      </c>
      <c r="G137" s="31">
        <v>235693000</v>
      </c>
      <c r="H137" s="32">
        <f t="shared" si="3"/>
        <v>6688000</v>
      </c>
      <c r="I137" s="32">
        <v>242381000</v>
      </c>
      <c r="J137" s="33">
        <v>0</v>
      </c>
      <c r="K137" s="59">
        <v>9979000</v>
      </c>
    </row>
    <row r="138" spans="1:11" s="20" customFormat="1" ht="24" customHeight="1" thickBot="1">
      <c r="A138" s="22"/>
      <c r="B138" s="28" t="s">
        <v>158</v>
      </c>
      <c r="C138" s="22"/>
      <c r="D138" s="22"/>
      <c r="E138" s="29" t="s">
        <v>287</v>
      </c>
      <c r="F138" s="30">
        <v>114546000</v>
      </c>
      <c r="G138" s="31">
        <v>108532000</v>
      </c>
      <c r="H138" s="32">
        <f t="shared" si="3"/>
        <v>6014000</v>
      </c>
      <c r="I138" s="32">
        <v>114546000</v>
      </c>
      <c r="J138" s="33">
        <v>0</v>
      </c>
      <c r="K138" s="59">
        <v>4785000</v>
      </c>
    </row>
    <row r="139" spans="1:11" s="20" customFormat="1" ht="24" customHeight="1" thickBot="1">
      <c r="A139" s="22"/>
      <c r="B139" s="28" t="s">
        <v>159</v>
      </c>
      <c r="C139" s="22"/>
      <c r="D139" s="22"/>
      <c r="E139" s="29" t="s">
        <v>288</v>
      </c>
      <c r="F139" s="30">
        <v>38577000</v>
      </c>
      <c r="G139" s="31">
        <v>38059000</v>
      </c>
      <c r="H139" s="32">
        <f t="shared" si="3"/>
        <v>518000</v>
      </c>
      <c r="I139" s="32">
        <v>38577000</v>
      </c>
      <c r="J139" s="33">
        <v>0</v>
      </c>
      <c r="K139" s="59">
        <v>3126000</v>
      </c>
    </row>
    <row r="140" spans="1:11" s="20" customFormat="1" ht="24" customHeight="1" thickBot="1">
      <c r="A140" s="22"/>
      <c r="B140" s="28" t="s">
        <v>160</v>
      </c>
      <c r="C140" s="22"/>
      <c r="D140" s="22"/>
      <c r="E140" s="29" t="s">
        <v>289</v>
      </c>
      <c r="F140" s="30">
        <v>20996000</v>
      </c>
      <c r="G140" s="31">
        <v>20627000</v>
      </c>
      <c r="H140" s="32">
        <f t="shared" si="3"/>
        <v>369000</v>
      </c>
      <c r="I140" s="32">
        <v>20996000</v>
      </c>
      <c r="J140" s="33">
        <v>0</v>
      </c>
      <c r="K140" s="59">
        <v>4158000</v>
      </c>
    </row>
    <row r="141" spans="1:11" s="20" customFormat="1" ht="24" customHeight="1" thickBot="1">
      <c r="A141" s="22"/>
      <c r="B141" s="28" t="s">
        <v>161</v>
      </c>
      <c r="C141" s="22"/>
      <c r="D141" s="22"/>
      <c r="E141" s="29" t="s">
        <v>290</v>
      </c>
      <c r="F141" s="30">
        <v>38899000</v>
      </c>
      <c r="G141" s="31">
        <v>38127000</v>
      </c>
      <c r="H141" s="32">
        <f t="shared" si="3"/>
        <v>772000</v>
      </c>
      <c r="I141" s="32">
        <v>38899000</v>
      </c>
      <c r="J141" s="33">
        <v>0</v>
      </c>
      <c r="K141" s="59">
        <v>1391000</v>
      </c>
    </row>
    <row r="142" spans="1:11" s="20" customFormat="1" ht="24" customHeight="1" thickBot="1">
      <c r="A142" s="22"/>
      <c r="B142" s="28" t="s">
        <v>162</v>
      </c>
      <c r="C142" s="22"/>
      <c r="D142" s="22"/>
      <c r="E142" s="29" t="s">
        <v>291</v>
      </c>
      <c r="F142" s="30">
        <v>101806000</v>
      </c>
      <c r="G142" s="31">
        <v>99582000</v>
      </c>
      <c r="H142" s="32">
        <f t="shared" si="3"/>
        <v>2224000</v>
      </c>
      <c r="I142" s="32">
        <v>101806000</v>
      </c>
      <c r="J142" s="33">
        <v>0</v>
      </c>
      <c r="K142" s="59">
        <v>5067000</v>
      </c>
    </row>
    <row r="143" spans="1:11" s="20" customFormat="1" ht="24" customHeight="1" thickBot="1">
      <c r="A143" s="22"/>
      <c r="B143" s="28" t="s">
        <v>163</v>
      </c>
      <c r="C143" s="22"/>
      <c r="D143" s="22"/>
      <c r="E143" s="29" t="s">
        <v>292</v>
      </c>
      <c r="F143" s="30">
        <v>51783000</v>
      </c>
      <c r="G143" s="31">
        <v>50965000</v>
      </c>
      <c r="H143" s="32">
        <f t="shared" si="3"/>
        <v>818000</v>
      </c>
      <c r="I143" s="32">
        <v>51783000</v>
      </c>
      <c r="J143" s="33">
        <v>0</v>
      </c>
      <c r="K143" s="59">
        <v>3336000</v>
      </c>
    </row>
    <row r="144" spans="1:11" s="20" customFormat="1" ht="24" customHeight="1" thickBot="1">
      <c r="A144" s="22"/>
      <c r="B144" s="28" t="s">
        <v>164</v>
      </c>
      <c r="C144" s="22"/>
      <c r="D144" s="22"/>
      <c r="E144" s="29" t="s">
        <v>293</v>
      </c>
      <c r="F144" s="30">
        <v>26657000</v>
      </c>
      <c r="G144" s="31">
        <v>25955000</v>
      </c>
      <c r="H144" s="32">
        <f t="shared" si="3"/>
        <v>702000</v>
      </c>
      <c r="I144" s="32">
        <v>26657000</v>
      </c>
      <c r="J144" s="33">
        <v>0</v>
      </c>
      <c r="K144" s="59">
        <v>2211000</v>
      </c>
    </row>
    <row r="145" spans="1:11" s="20" customFormat="1" ht="24" customHeight="1" thickBot="1">
      <c r="A145" s="22"/>
      <c r="B145" s="28" t="s">
        <v>165</v>
      </c>
      <c r="C145" s="22"/>
      <c r="D145" s="22"/>
      <c r="E145" s="29" t="s">
        <v>294</v>
      </c>
      <c r="F145" s="30">
        <v>182211000</v>
      </c>
      <c r="G145" s="31">
        <v>176529000</v>
      </c>
      <c r="H145" s="32">
        <f t="shared" si="3"/>
        <v>5682000</v>
      </c>
      <c r="I145" s="32">
        <v>182211000</v>
      </c>
      <c r="J145" s="33">
        <v>0</v>
      </c>
      <c r="K145" s="59">
        <v>51560000</v>
      </c>
    </row>
    <row r="146" spans="1:11" s="20" customFormat="1" ht="24" customHeight="1" thickBot="1">
      <c r="A146" s="22"/>
      <c r="B146" s="28" t="s">
        <v>166</v>
      </c>
      <c r="C146" s="22"/>
      <c r="D146" s="22"/>
      <c r="E146" s="29" t="s">
        <v>295</v>
      </c>
      <c r="F146" s="30">
        <v>145455000</v>
      </c>
      <c r="G146" s="31">
        <v>141881000</v>
      </c>
      <c r="H146" s="32">
        <f t="shared" si="3"/>
        <v>3574000</v>
      </c>
      <c r="I146" s="32">
        <v>145455000</v>
      </c>
      <c r="J146" s="33">
        <v>0</v>
      </c>
      <c r="K146" s="59">
        <v>18924000</v>
      </c>
    </row>
    <row r="147" spans="1:11" s="20" customFormat="1" ht="24" customHeight="1" thickBot="1">
      <c r="A147" s="22"/>
      <c r="B147" s="28" t="s">
        <v>167</v>
      </c>
      <c r="C147" s="22"/>
      <c r="D147" s="22"/>
      <c r="E147" s="29" t="s">
        <v>296</v>
      </c>
      <c r="F147" s="30">
        <v>117780000</v>
      </c>
      <c r="G147" s="31">
        <v>114959000</v>
      </c>
      <c r="H147" s="32">
        <f>I147-G147</f>
        <v>2821000</v>
      </c>
      <c r="I147" s="32">
        <v>117780000</v>
      </c>
      <c r="J147" s="33">
        <v>0</v>
      </c>
      <c r="K147" s="59">
        <v>5369000</v>
      </c>
    </row>
    <row r="148" spans="1:11" s="20" customFormat="1" ht="19.5" customHeight="1" hidden="1">
      <c r="A148" s="34" t="s">
        <v>3</v>
      </c>
      <c r="C148" s="22"/>
      <c r="D148" s="22"/>
      <c r="E148" s="35"/>
      <c r="F148" s="36"/>
      <c r="G148" s="37"/>
      <c r="H148" s="38"/>
      <c r="I148" s="38"/>
      <c r="J148" s="36"/>
      <c r="K148" s="36"/>
    </row>
    <row r="149" spans="1:11" s="20" customFormat="1" ht="12" customHeight="1" thickBot="1">
      <c r="A149" s="40" t="s">
        <v>3</v>
      </c>
      <c r="E149" s="41"/>
      <c r="F149" s="41"/>
      <c r="G149" s="41"/>
      <c r="H149" s="41"/>
      <c r="I149" s="41"/>
      <c r="J149" s="41"/>
      <c r="K149" s="41"/>
    </row>
    <row r="150" spans="2:11" s="20" customFormat="1" ht="30" customHeight="1">
      <c r="B150" s="20" t="s">
        <v>30</v>
      </c>
      <c r="E150" s="42" t="s">
        <v>297</v>
      </c>
      <c r="F150" s="43">
        <v>38541564000</v>
      </c>
      <c r="G150" s="44">
        <v>36095740000</v>
      </c>
      <c r="H150" s="45">
        <f>I150-G150</f>
        <v>2445824000</v>
      </c>
      <c r="I150" s="45">
        <v>38541564000</v>
      </c>
      <c r="J150" s="46">
        <v>0</v>
      </c>
      <c r="K150" s="43">
        <v>2679211000</v>
      </c>
    </row>
    <row r="151" spans="2:11" s="20" customFormat="1" ht="30" customHeight="1">
      <c r="B151" s="20">
        <v>40</v>
      </c>
      <c r="E151" s="47" t="s">
        <v>27</v>
      </c>
      <c r="F151" s="48">
        <v>50860104000</v>
      </c>
      <c r="G151" s="49">
        <v>41370486000</v>
      </c>
      <c r="H151" s="50">
        <f>I151-G151</f>
        <v>10706614000</v>
      </c>
      <c r="I151" s="50">
        <v>52077100000</v>
      </c>
      <c r="J151" s="51">
        <v>142897000</v>
      </c>
      <c r="K151" s="48">
        <v>9417253421</v>
      </c>
    </row>
    <row r="152" spans="1:11" s="58" customFormat="1" ht="30" customHeight="1" thickBot="1">
      <c r="A152" s="52" t="s">
        <v>3</v>
      </c>
      <c r="B152" s="52"/>
      <c r="C152" s="52"/>
      <c r="D152" s="52"/>
      <c r="E152" s="53" t="s">
        <v>28</v>
      </c>
      <c r="F152" s="54">
        <f aca="true" t="shared" si="4" ref="F152:K152">F150+F151</f>
        <v>89401668000</v>
      </c>
      <c r="G152" s="55">
        <f t="shared" si="4"/>
        <v>77466226000</v>
      </c>
      <c r="H152" s="56">
        <f t="shared" si="4"/>
        <v>13152438000</v>
      </c>
      <c r="I152" s="56">
        <f t="shared" si="4"/>
        <v>90618664000</v>
      </c>
      <c r="J152" s="57">
        <f t="shared" si="4"/>
        <v>142897000</v>
      </c>
      <c r="K152" s="54">
        <f t="shared" si="4"/>
        <v>12096464421</v>
      </c>
    </row>
    <row r="153" spans="1:11" ht="15">
      <c r="A153" s="3"/>
      <c r="B153" s="3"/>
      <c r="C153" s="3"/>
      <c r="D153" s="3"/>
      <c r="E153" s="3"/>
      <c r="F153" s="17"/>
      <c r="G153" s="17"/>
      <c r="H153" s="17"/>
      <c r="I153" s="17"/>
      <c r="J153" s="17"/>
      <c r="K153" s="17"/>
    </row>
  </sheetData>
  <sheetProtection/>
  <mergeCells count="12">
    <mergeCell ref="E15:E17"/>
    <mergeCell ref="G16:G17"/>
    <mergeCell ref="H16:H17"/>
    <mergeCell ref="I16:I17"/>
    <mergeCell ref="E11:K11"/>
    <mergeCell ref="E12:K12"/>
    <mergeCell ref="F14:K14"/>
    <mergeCell ref="J15:K15"/>
    <mergeCell ref="F15:F17"/>
    <mergeCell ref="G15:I15"/>
    <mergeCell ref="J16:J17"/>
    <mergeCell ref="K16:K17"/>
  </mergeCells>
  <printOptions/>
  <pageMargins left="0.31496062992125984" right="0.31496062992125984" top="0.3937007874015748" bottom="0.5905511811023623" header="0.2755905511811024" footer="0.3937007874015748"/>
  <pageSetup fitToHeight="2" horizontalDpi="2" verticalDpi="2" orientation="portrait" paperSize="9" scale="44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zoomScale="75" zoomScaleNormal="75" zoomScaleSheetLayoutView="75" zoomScalePageLayoutView="0" workbookViewId="0" topLeftCell="E10">
      <selection activeCell="E35" sqref="E35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21.25390625" style="7" hidden="1" customWidth="1"/>
    <col min="5" max="5" width="82.375" style="7" bestFit="1" customWidth="1"/>
    <col min="6" max="11" width="23.75390625" style="7" customWidth="1"/>
    <col min="12" max="16384" width="9.125" style="7" customWidth="1"/>
  </cols>
  <sheetData>
    <row r="1" spans="1:11" ht="15" customHeight="1" hidden="1">
      <c r="A1" s="1" t="s">
        <v>0</v>
      </c>
      <c r="B1" s="2"/>
      <c r="C1" s="3"/>
      <c r="D1" s="4" t="s">
        <v>2</v>
      </c>
      <c r="E1" s="5" t="s">
        <v>22</v>
      </c>
      <c r="F1" s="6" t="s">
        <v>33</v>
      </c>
      <c r="G1" s="6" t="s">
        <v>4</v>
      </c>
      <c r="H1" s="6" t="s">
        <v>3</v>
      </c>
      <c r="I1" s="6" t="s">
        <v>4</v>
      </c>
      <c r="J1" s="6" t="s">
        <v>21</v>
      </c>
      <c r="K1" s="6" t="s">
        <v>21</v>
      </c>
    </row>
    <row r="2" spans="1:11" ht="15" customHeight="1" hidden="1">
      <c r="A2" s="8" t="s">
        <v>5</v>
      </c>
      <c r="B2" s="2"/>
      <c r="C2" s="3"/>
      <c r="D2" s="4" t="s">
        <v>6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  <c r="H2" s="10"/>
      <c r="I2" s="10" t="str">
        <f>ButceYil</f>
        <v>2020</v>
      </c>
      <c r="J2" s="10" t="str">
        <f>ButceYil</f>
        <v>2020</v>
      </c>
      <c r="K2" s="10" t="str">
        <f>ButceYil</f>
        <v>2020</v>
      </c>
    </row>
    <row r="3" spans="1:11" ht="15" customHeight="1" hidden="1">
      <c r="A3" s="8"/>
      <c r="B3" s="2"/>
      <c r="C3" s="3"/>
      <c r="D3" s="4" t="s">
        <v>32</v>
      </c>
      <c r="E3" s="9"/>
      <c r="F3" s="10" t="str">
        <f>ButceYil</f>
        <v>2020</v>
      </c>
      <c r="G3" s="10"/>
      <c r="H3" s="10"/>
      <c r="I3" s="10"/>
      <c r="J3" s="10"/>
      <c r="K3" s="10"/>
    </row>
    <row r="4" spans="1:11" ht="15" customHeight="1" hidden="1">
      <c r="A4" s="8" t="s">
        <v>7</v>
      </c>
      <c r="B4" s="2"/>
      <c r="C4" s="3"/>
      <c r="D4" s="4" t="s">
        <v>8</v>
      </c>
      <c r="F4" s="10">
        <f>Asama+20</f>
        <v>23</v>
      </c>
      <c r="G4" s="10">
        <f>Asama+20</f>
        <v>23</v>
      </c>
      <c r="H4" s="10"/>
      <c r="I4" s="10">
        <f>Asama+20</f>
        <v>23</v>
      </c>
      <c r="J4" s="10">
        <f>Asama+20</f>
        <v>23</v>
      </c>
      <c r="K4" s="10">
        <f>Asama+20</f>
        <v>23</v>
      </c>
    </row>
    <row r="5" spans="1:11" ht="15" customHeight="1" hidden="1">
      <c r="A5" s="8" t="s">
        <v>23</v>
      </c>
      <c r="B5" s="3"/>
      <c r="C5" s="3"/>
      <c r="D5" s="4" t="s">
        <v>9</v>
      </c>
      <c r="F5" s="6"/>
      <c r="G5" s="11" t="s">
        <v>25</v>
      </c>
      <c r="H5" s="11"/>
      <c r="I5" s="11"/>
      <c r="K5" s="11"/>
    </row>
    <row r="6" spans="1:11" ht="15" customHeight="1" hidden="1">
      <c r="A6" s="3"/>
      <c r="B6" s="3"/>
      <c r="C6" s="3"/>
      <c r="D6" s="4" t="s">
        <v>16</v>
      </c>
      <c r="F6" s="6"/>
      <c r="G6" s="11"/>
      <c r="H6" s="11"/>
      <c r="I6" s="11"/>
      <c r="J6" s="10">
        <v>5</v>
      </c>
      <c r="K6" s="11" t="s">
        <v>24</v>
      </c>
    </row>
    <row r="7" spans="1:11" ht="15" customHeight="1" hidden="1">
      <c r="A7" s="12" t="s">
        <v>29</v>
      </c>
      <c r="B7" s="12"/>
      <c r="C7" s="12"/>
      <c r="D7" s="6"/>
      <c r="F7" s="12"/>
      <c r="G7" s="12"/>
      <c r="H7" s="12"/>
      <c r="I7" s="12"/>
      <c r="J7" s="12"/>
      <c r="K7" s="12"/>
    </row>
    <row r="8" spans="1:11" ht="1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9.5" customHeight="1" hidden="1">
      <c r="A9" s="3"/>
      <c r="B9" s="3"/>
      <c r="C9" s="3"/>
      <c r="D9" s="3"/>
      <c r="E9" s="8"/>
      <c r="F9" s="8"/>
      <c r="G9" s="8"/>
      <c r="H9" s="8"/>
      <c r="I9" s="8"/>
      <c r="J9" s="8"/>
      <c r="K9" s="8"/>
    </row>
    <row r="10" spans="1:11" ht="19.5" customHeight="1">
      <c r="A10" s="3"/>
      <c r="B10" s="3"/>
      <c r="C10" s="3"/>
      <c r="D10" s="3"/>
      <c r="E10" s="124"/>
      <c r="F10" s="124"/>
      <c r="G10" s="124"/>
      <c r="H10" s="124"/>
      <c r="I10" s="124"/>
      <c r="J10" s="124"/>
      <c r="K10" s="124"/>
    </row>
    <row r="11" spans="1:11" ht="19.5" customHeight="1">
      <c r="A11" s="3"/>
      <c r="B11" s="3"/>
      <c r="C11" s="3"/>
      <c r="D11" s="3"/>
      <c r="E11" s="100" t="s">
        <v>299</v>
      </c>
      <c r="F11" s="100"/>
      <c r="G11" s="100"/>
      <c r="H11" s="100"/>
      <c r="I11" s="100"/>
      <c r="J11" s="100"/>
      <c r="K11" s="100"/>
    </row>
    <row r="12" spans="1:11" ht="19.5" customHeight="1">
      <c r="A12" s="3"/>
      <c r="B12" s="3"/>
      <c r="C12" s="3"/>
      <c r="D12" s="3"/>
      <c r="E12" s="100" t="s">
        <v>298</v>
      </c>
      <c r="F12" s="100"/>
      <c r="G12" s="100"/>
      <c r="H12" s="100"/>
      <c r="I12" s="100"/>
      <c r="J12" s="100"/>
      <c r="K12" s="100"/>
    </row>
    <row r="13" spans="1:11" ht="18" customHeight="1" thickBot="1">
      <c r="A13" s="3"/>
      <c r="B13" s="3"/>
      <c r="C13" s="3"/>
      <c r="D13" s="3"/>
      <c r="E13" s="19" t="s">
        <v>1</v>
      </c>
      <c r="F13" s="19" t="s">
        <v>1</v>
      </c>
      <c r="G13" s="19" t="s">
        <v>1</v>
      </c>
      <c r="H13" s="19"/>
      <c r="I13" s="19"/>
      <c r="J13" s="19" t="s">
        <v>1</v>
      </c>
      <c r="K13" s="18" t="str">
        <f>IF(ButceYil&gt;2008,"TL","YTL")</f>
        <v>TL</v>
      </c>
    </row>
    <row r="14" spans="1:11" ht="19.5" customHeight="1" thickBot="1">
      <c r="A14" s="3"/>
      <c r="B14" s="3"/>
      <c r="C14" s="3"/>
      <c r="D14" s="3"/>
      <c r="E14" s="21" t="s">
        <v>1</v>
      </c>
      <c r="F14" s="108">
        <f>ButceYil+2</f>
        <v>2022</v>
      </c>
      <c r="G14" s="109"/>
      <c r="H14" s="109"/>
      <c r="I14" s="109"/>
      <c r="J14" s="109"/>
      <c r="K14" s="110"/>
    </row>
    <row r="15" spans="1:11" ht="19.5" customHeight="1" thickBot="1">
      <c r="A15" s="3"/>
      <c r="B15" s="3"/>
      <c r="C15" s="3"/>
      <c r="D15" s="3"/>
      <c r="E15" s="121" t="s">
        <v>10</v>
      </c>
      <c r="F15" s="101" t="s">
        <v>20</v>
      </c>
      <c r="G15" s="111" t="s">
        <v>12</v>
      </c>
      <c r="H15" s="112"/>
      <c r="I15" s="113"/>
      <c r="J15" s="114" t="s">
        <v>14</v>
      </c>
      <c r="K15" s="115" t="s">
        <v>1</v>
      </c>
    </row>
    <row r="16" spans="1:11" ht="19.5" customHeight="1">
      <c r="A16" s="3"/>
      <c r="B16" s="3"/>
      <c r="C16" s="3"/>
      <c r="D16" s="3"/>
      <c r="E16" s="122" t="s">
        <v>1</v>
      </c>
      <c r="F16" s="102" t="s">
        <v>1</v>
      </c>
      <c r="G16" s="106" t="s">
        <v>13</v>
      </c>
      <c r="H16" s="104" t="s">
        <v>18</v>
      </c>
      <c r="I16" s="101" t="s">
        <v>19</v>
      </c>
      <c r="J16" s="114" t="s">
        <v>15</v>
      </c>
      <c r="K16" s="101" t="s">
        <v>26</v>
      </c>
    </row>
    <row r="17" spans="3:11" ht="19.5" customHeight="1" thickBot="1">
      <c r="C17" s="4"/>
      <c r="D17" s="4"/>
      <c r="E17" s="123" t="s">
        <v>1</v>
      </c>
      <c r="F17" s="103" t="s">
        <v>1</v>
      </c>
      <c r="G17" s="107" t="s">
        <v>1</v>
      </c>
      <c r="H17" s="105"/>
      <c r="I17" s="103"/>
      <c r="J17" s="120" t="s">
        <v>1</v>
      </c>
      <c r="K17" s="103" t="s">
        <v>1</v>
      </c>
    </row>
    <row r="18" spans="1:11" ht="19.5" customHeight="1" hidden="1">
      <c r="A18" s="4" t="s">
        <v>2</v>
      </c>
      <c r="B18" s="4" t="s">
        <v>11</v>
      </c>
      <c r="C18" s="11"/>
      <c r="D18" s="11"/>
      <c r="E18" s="23"/>
      <c r="F18" s="24"/>
      <c r="G18" s="25"/>
      <c r="H18" s="26"/>
      <c r="I18" s="26"/>
      <c r="J18" s="27"/>
      <c r="K18" s="24"/>
    </row>
    <row r="19" spans="1:11" ht="24.75" customHeight="1">
      <c r="A19" s="11"/>
      <c r="B19" s="13" t="s">
        <v>39</v>
      </c>
      <c r="C19" s="11"/>
      <c r="D19" s="11"/>
      <c r="E19" s="29" t="s">
        <v>168</v>
      </c>
      <c r="F19" s="30">
        <v>108820000</v>
      </c>
      <c r="G19" s="31">
        <v>107957000</v>
      </c>
      <c r="H19" s="32">
        <f aca="true" t="shared" si="0" ref="H19:H50">I19-G19</f>
        <v>863000</v>
      </c>
      <c r="I19" s="32">
        <v>108820000</v>
      </c>
      <c r="J19" s="33">
        <v>0</v>
      </c>
      <c r="K19" s="59">
        <v>171518000</v>
      </c>
    </row>
    <row r="20" spans="1:11" ht="24" customHeight="1">
      <c r="A20" s="11"/>
      <c r="B20" s="13" t="s">
        <v>40</v>
      </c>
      <c r="C20" s="11"/>
      <c r="D20" s="11"/>
      <c r="E20" s="29" t="s">
        <v>169</v>
      </c>
      <c r="F20" s="30">
        <v>1298789000</v>
      </c>
      <c r="G20" s="31">
        <v>1240507000</v>
      </c>
      <c r="H20" s="32">
        <f t="shared" si="0"/>
        <v>58282000</v>
      </c>
      <c r="I20" s="32">
        <v>1298789000</v>
      </c>
      <c r="J20" s="33">
        <v>0</v>
      </c>
      <c r="K20" s="59">
        <v>83819000</v>
      </c>
    </row>
    <row r="21" spans="1:11" ht="24" customHeight="1" thickBot="1">
      <c r="A21" s="11"/>
      <c r="B21" s="13" t="s">
        <v>41</v>
      </c>
      <c r="C21" s="11"/>
      <c r="D21" s="11"/>
      <c r="E21" s="29" t="s">
        <v>170</v>
      </c>
      <c r="F21" s="30">
        <v>653227000</v>
      </c>
      <c r="G21" s="31">
        <v>580527000</v>
      </c>
      <c r="H21" s="32">
        <f t="shared" si="0"/>
        <v>72700000</v>
      </c>
      <c r="I21" s="32">
        <v>653227000</v>
      </c>
      <c r="J21" s="33">
        <v>0</v>
      </c>
      <c r="K21" s="59">
        <v>77549000</v>
      </c>
    </row>
    <row r="22" spans="1:11" ht="24" customHeight="1" thickBot="1">
      <c r="A22" s="11"/>
      <c r="B22" s="13" t="s">
        <v>42</v>
      </c>
      <c r="C22" s="11"/>
      <c r="D22" s="11"/>
      <c r="E22" s="29" t="s">
        <v>171</v>
      </c>
      <c r="F22" s="30">
        <v>1299596000</v>
      </c>
      <c r="G22" s="31">
        <v>1227821000</v>
      </c>
      <c r="H22" s="32">
        <f t="shared" si="0"/>
        <v>71775000</v>
      </c>
      <c r="I22" s="32">
        <v>1299596000</v>
      </c>
      <c r="J22" s="33">
        <v>0</v>
      </c>
      <c r="K22" s="59">
        <v>35327000</v>
      </c>
    </row>
    <row r="23" spans="1:11" ht="24" customHeight="1" thickBot="1">
      <c r="A23" s="11"/>
      <c r="B23" s="13" t="s">
        <v>43</v>
      </c>
      <c r="C23" s="11"/>
      <c r="D23" s="11"/>
      <c r="E23" s="29" t="s">
        <v>172</v>
      </c>
      <c r="F23" s="30">
        <v>1004828000</v>
      </c>
      <c r="G23" s="31">
        <v>948555000</v>
      </c>
      <c r="H23" s="32">
        <f t="shared" si="0"/>
        <v>56273000</v>
      </c>
      <c r="I23" s="32">
        <v>1004828000</v>
      </c>
      <c r="J23" s="33">
        <v>0</v>
      </c>
      <c r="K23" s="59">
        <v>13238000</v>
      </c>
    </row>
    <row r="24" spans="1:11" ht="24" customHeight="1" thickBot="1">
      <c r="A24" s="11"/>
      <c r="B24" s="13" t="s">
        <v>44</v>
      </c>
      <c r="C24" s="11"/>
      <c r="D24" s="11"/>
      <c r="E24" s="29" t="s">
        <v>173</v>
      </c>
      <c r="F24" s="30">
        <v>1181927000</v>
      </c>
      <c r="G24" s="31">
        <v>1080119000</v>
      </c>
      <c r="H24" s="32">
        <f t="shared" si="0"/>
        <v>101808000</v>
      </c>
      <c r="I24" s="32">
        <v>1181927000</v>
      </c>
      <c r="J24" s="33">
        <v>0</v>
      </c>
      <c r="K24" s="59">
        <v>65034000</v>
      </c>
    </row>
    <row r="25" spans="1:11" ht="24" customHeight="1" thickBot="1">
      <c r="A25" s="11"/>
      <c r="B25" s="13" t="s">
        <v>45</v>
      </c>
      <c r="C25" s="11"/>
      <c r="D25" s="11"/>
      <c r="E25" s="29" t="s">
        <v>174</v>
      </c>
      <c r="F25" s="30">
        <v>671462000</v>
      </c>
      <c r="G25" s="31">
        <v>615649000</v>
      </c>
      <c r="H25" s="32">
        <f t="shared" si="0"/>
        <v>55813000</v>
      </c>
      <c r="I25" s="32">
        <v>671462000</v>
      </c>
      <c r="J25" s="33">
        <v>0</v>
      </c>
      <c r="K25" s="59">
        <v>68194000</v>
      </c>
    </row>
    <row r="26" spans="1:11" ht="24" customHeight="1" thickBot="1">
      <c r="A26" s="11"/>
      <c r="B26" s="13" t="s">
        <v>46</v>
      </c>
      <c r="C26" s="11"/>
      <c r="D26" s="11"/>
      <c r="E26" s="29" t="s">
        <v>175</v>
      </c>
      <c r="F26" s="30">
        <v>370743000</v>
      </c>
      <c r="G26" s="31">
        <v>336918000</v>
      </c>
      <c r="H26" s="32">
        <f t="shared" si="0"/>
        <v>33825000</v>
      </c>
      <c r="I26" s="32">
        <v>370743000</v>
      </c>
      <c r="J26" s="33">
        <v>0</v>
      </c>
      <c r="K26" s="59">
        <v>29962000</v>
      </c>
    </row>
    <row r="27" spans="1:11" ht="24" customHeight="1" thickBot="1">
      <c r="A27" s="11"/>
      <c r="B27" s="13" t="s">
        <v>47</v>
      </c>
      <c r="C27" s="11"/>
      <c r="D27" s="11"/>
      <c r="E27" s="29" t="s">
        <v>176</v>
      </c>
      <c r="F27" s="30">
        <v>799753000</v>
      </c>
      <c r="G27" s="31">
        <v>729909000</v>
      </c>
      <c r="H27" s="32">
        <f t="shared" si="0"/>
        <v>69844000</v>
      </c>
      <c r="I27" s="32">
        <v>799753000</v>
      </c>
      <c r="J27" s="33">
        <v>0</v>
      </c>
      <c r="K27" s="59">
        <v>51765000</v>
      </c>
    </row>
    <row r="28" spans="1:11" ht="24" customHeight="1" thickBot="1">
      <c r="A28" s="11"/>
      <c r="B28" s="13" t="s">
        <v>48</v>
      </c>
      <c r="C28" s="11"/>
      <c r="D28" s="11"/>
      <c r="E28" s="29" t="s">
        <v>177</v>
      </c>
      <c r="F28" s="30">
        <v>438364000</v>
      </c>
      <c r="G28" s="31">
        <v>409260000</v>
      </c>
      <c r="H28" s="32">
        <f t="shared" si="0"/>
        <v>29104000</v>
      </c>
      <c r="I28" s="32">
        <v>438364000</v>
      </c>
      <c r="J28" s="33">
        <v>0</v>
      </c>
      <c r="K28" s="59">
        <v>23570000</v>
      </c>
    </row>
    <row r="29" spans="1:11" ht="24" customHeight="1" thickBot="1">
      <c r="A29" s="11"/>
      <c r="B29" s="13" t="s">
        <v>49</v>
      </c>
      <c r="C29" s="11"/>
      <c r="D29" s="11"/>
      <c r="E29" s="29" t="s">
        <v>178</v>
      </c>
      <c r="F29" s="30">
        <v>178971000</v>
      </c>
      <c r="G29" s="31">
        <v>171619000</v>
      </c>
      <c r="H29" s="32">
        <f t="shared" si="0"/>
        <v>7352000</v>
      </c>
      <c r="I29" s="32">
        <v>178971000</v>
      </c>
      <c r="J29" s="33">
        <v>0</v>
      </c>
      <c r="K29" s="59">
        <v>18798000</v>
      </c>
    </row>
    <row r="30" spans="1:11" ht="24" customHeight="1" thickBot="1">
      <c r="A30" s="11"/>
      <c r="B30" s="13" t="s">
        <v>50</v>
      </c>
      <c r="C30" s="11"/>
      <c r="D30" s="11"/>
      <c r="E30" s="29" t="s">
        <v>179</v>
      </c>
      <c r="F30" s="30">
        <v>1089457000</v>
      </c>
      <c r="G30" s="31">
        <v>997169000</v>
      </c>
      <c r="H30" s="32">
        <f t="shared" si="0"/>
        <v>92288000</v>
      </c>
      <c r="I30" s="32">
        <v>1089457000</v>
      </c>
      <c r="J30" s="33">
        <v>0</v>
      </c>
      <c r="K30" s="59">
        <v>114858000</v>
      </c>
    </row>
    <row r="31" spans="1:11" ht="24" customHeight="1" thickBot="1">
      <c r="A31" s="11"/>
      <c r="B31" s="13" t="s">
        <v>51</v>
      </c>
      <c r="C31" s="11"/>
      <c r="D31" s="11"/>
      <c r="E31" s="29" t="s">
        <v>180</v>
      </c>
      <c r="F31" s="30">
        <v>934463000</v>
      </c>
      <c r="G31" s="31">
        <v>868887000</v>
      </c>
      <c r="H31" s="32">
        <f t="shared" si="0"/>
        <v>65576000</v>
      </c>
      <c r="I31" s="32">
        <v>934463000</v>
      </c>
      <c r="J31" s="33">
        <v>0</v>
      </c>
      <c r="K31" s="59">
        <v>83002000</v>
      </c>
    </row>
    <row r="32" spans="1:11" ht="24" customHeight="1" thickBot="1">
      <c r="A32" s="11"/>
      <c r="B32" s="13" t="s">
        <v>52</v>
      </c>
      <c r="C32" s="11"/>
      <c r="D32" s="11"/>
      <c r="E32" s="29" t="s">
        <v>181</v>
      </c>
      <c r="F32" s="30">
        <v>474948000</v>
      </c>
      <c r="G32" s="31">
        <v>437909000</v>
      </c>
      <c r="H32" s="32">
        <f t="shared" si="0"/>
        <v>37039000</v>
      </c>
      <c r="I32" s="32">
        <v>474948000</v>
      </c>
      <c r="J32" s="33">
        <v>0</v>
      </c>
      <c r="K32" s="59">
        <v>7321000</v>
      </c>
    </row>
    <row r="33" spans="1:11" ht="24" customHeight="1" thickBot="1">
      <c r="A33" s="11"/>
      <c r="B33" s="13" t="s">
        <v>53</v>
      </c>
      <c r="C33" s="11"/>
      <c r="D33" s="11"/>
      <c r="E33" s="29" t="s">
        <v>182</v>
      </c>
      <c r="F33" s="30">
        <v>754153000</v>
      </c>
      <c r="G33" s="31">
        <v>685522000</v>
      </c>
      <c r="H33" s="32">
        <f t="shared" si="0"/>
        <v>68631000</v>
      </c>
      <c r="I33" s="32">
        <v>754153000</v>
      </c>
      <c r="J33" s="33">
        <v>0</v>
      </c>
      <c r="K33" s="59">
        <v>38686000</v>
      </c>
    </row>
    <row r="34" spans="1:11" ht="24" customHeight="1" thickBot="1">
      <c r="A34" s="11"/>
      <c r="B34" s="13" t="s">
        <v>54</v>
      </c>
      <c r="C34" s="11"/>
      <c r="D34" s="11"/>
      <c r="E34" s="29" t="s">
        <v>183</v>
      </c>
      <c r="F34" s="30">
        <v>578287000</v>
      </c>
      <c r="G34" s="31">
        <v>409759000</v>
      </c>
      <c r="H34" s="32">
        <f t="shared" si="0"/>
        <v>168528000</v>
      </c>
      <c r="I34" s="32">
        <v>578287000</v>
      </c>
      <c r="J34" s="33">
        <v>0</v>
      </c>
      <c r="K34" s="59">
        <v>201195000</v>
      </c>
    </row>
    <row r="35" spans="1:11" ht="24" customHeight="1" thickBot="1">
      <c r="A35" s="11"/>
      <c r="B35" s="13" t="s">
        <v>55</v>
      </c>
      <c r="C35" s="11"/>
      <c r="D35" s="11"/>
      <c r="E35" s="29" t="s">
        <v>184</v>
      </c>
      <c r="F35" s="30">
        <v>716215000</v>
      </c>
      <c r="G35" s="31">
        <v>621924000</v>
      </c>
      <c r="H35" s="32">
        <f t="shared" si="0"/>
        <v>94291000</v>
      </c>
      <c r="I35" s="32">
        <v>716215000</v>
      </c>
      <c r="J35" s="33">
        <v>0</v>
      </c>
      <c r="K35" s="59">
        <v>14521000</v>
      </c>
    </row>
    <row r="36" spans="1:11" ht="24" customHeight="1" thickBot="1">
      <c r="A36" s="11"/>
      <c r="B36" s="13" t="s">
        <v>56</v>
      </c>
      <c r="C36" s="11"/>
      <c r="D36" s="11"/>
      <c r="E36" s="29" t="s">
        <v>185</v>
      </c>
      <c r="F36" s="30">
        <v>733781000</v>
      </c>
      <c r="G36" s="31">
        <v>697847000</v>
      </c>
      <c r="H36" s="32">
        <f t="shared" si="0"/>
        <v>35934000</v>
      </c>
      <c r="I36" s="32">
        <v>733781000</v>
      </c>
      <c r="J36" s="33">
        <v>0</v>
      </c>
      <c r="K36" s="59">
        <v>25098000</v>
      </c>
    </row>
    <row r="37" spans="1:11" ht="24" customHeight="1" thickBot="1">
      <c r="A37" s="11"/>
      <c r="B37" s="13" t="s">
        <v>57</v>
      </c>
      <c r="C37" s="11"/>
      <c r="D37" s="11"/>
      <c r="E37" s="29" t="s">
        <v>186</v>
      </c>
      <c r="F37" s="30">
        <v>669941000</v>
      </c>
      <c r="G37" s="31">
        <v>619018000</v>
      </c>
      <c r="H37" s="32">
        <f t="shared" si="0"/>
        <v>50923000</v>
      </c>
      <c r="I37" s="32">
        <v>669941000</v>
      </c>
      <c r="J37" s="33">
        <v>0</v>
      </c>
      <c r="K37" s="59">
        <v>34276000</v>
      </c>
    </row>
    <row r="38" spans="1:11" ht="24" customHeight="1" thickBot="1">
      <c r="A38" s="11"/>
      <c r="B38" s="13" t="s">
        <v>58</v>
      </c>
      <c r="C38" s="11"/>
      <c r="D38" s="11"/>
      <c r="E38" s="29" t="s">
        <v>187</v>
      </c>
      <c r="F38" s="30">
        <v>579228000</v>
      </c>
      <c r="G38" s="31">
        <v>539651000</v>
      </c>
      <c r="H38" s="32">
        <f t="shared" si="0"/>
        <v>39577000</v>
      </c>
      <c r="I38" s="32">
        <v>579228000</v>
      </c>
      <c r="J38" s="33">
        <v>0</v>
      </c>
      <c r="K38" s="59">
        <v>38397000</v>
      </c>
    </row>
    <row r="39" spans="1:11" ht="24" customHeight="1" thickBot="1">
      <c r="A39" s="11"/>
      <c r="B39" s="13" t="s">
        <v>59</v>
      </c>
      <c r="C39" s="11"/>
      <c r="D39" s="11"/>
      <c r="E39" s="29" t="s">
        <v>188</v>
      </c>
      <c r="F39" s="30">
        <v>734919000</v>
      </c>
      <c r="G39" s="31">
        <v>687612000</v>
      </c>
      <c r="H39" s="32">
        <f t="shared" si="0"/>
        <v>47307000</v>
      </c>
      <c r="I39" s="32">
        <v>734919000</v>
      </c>
      <c r="J39" s="33">
        <v>0</v>
      </c>
      <c r="K39" s="59">
        <v>16817000</v>
      </c>
    </row>
    <row r="40" spans="1:11" ht="24" customHeight="1" thickBot="1">
      <c r="A40" s="11"/>
      <c r="B40" s="13" t="s">
        <v>60</v>
      </c>
      <c r="C40" s="11"/>
      <c r="D40" s="11"/>
      <c r="E40" s="29" t="s">
        <v>189</v>
      </c>
      <c r="F40" s="30">
        <v>663510000</v>
      </c>
      <c r="G40" s="31">
        <v>609891000</v>
      </c>
      <c r="H40" s="32">
        <f t="shared" si="0"/>
        <v>53619000</v>
      </c>
      <c r="I40" s="32">
        <v>663510000</v>
      </c>
      <c r="J40" s="33">
        <v>0</v>
      </c>
      <c r="K40" s="59">
        <v>11317000</v>
      </c>
    </row>
    <row r="41" spans="1:11" ht="24" customHeight="1" thickBot="1">
      <c r="A41" s="11"/>
      <c r="B41" s="13" t="s">
        <v>61</v>
      </c>
      <c r="C41" s="11"/>
      <c r="D41" s="11"/>
      <c r="E41" s="29" t="s">
        <v>190</v>
      </c>
      <c r="F41" s="30">
        <v>589071000</v>
      </c>
      <c r="G41" s="31">
        <v>541405000</v>
      </c>
      <c r="H41" s="32">
        <f t="shared" si="0"/>
        <v>47666000</v>
      </c>
      <c r="I41" s="32">
        <v>589071000</v>
      </c>
      <c r="J41" s="33">
        <v>0</v>
      </c>
      <c r="K41" s="59">
        <v>42116000</v>
      </c>
    </row>
    <row r="42" spans="1:11" ht="24" customHeight="1" thickBot="1">
      <c r="A42" s="11"/>
      <c r="B42" s="13" t="s">
        <v>62</v>
      </c>
      <c r="C42" s="11"/>
      <c r="D42" s="11"/>
      <c r="E42" s="29" t="s">
        <v>191</v>
      </c>
      <c r="F42" s="30">
        <v>862293000</v>
      </c>
      <c r="G42" s="31">
        <v>806958000</v>
      </c>
      <c r="H42" s="32">
        <f t="shared" si="0"/>
        <v>55335000</v>
      </c>
      <c r="I42" s="32">
        <v>862293000</v>
      </c>
      <c r="J42" s="33">
        <v>0</v>
      </c>
      <c r="K42" s="59">
        <v>89893000</v>
      </c>
    </row>
    <row r="43" spans="1:11" ht="24" customHeight="1" thickBot="1">
      <c r="A43" s="11"/>
      <c r="B43" s="13" t="s">
        <v>63</v>
      </c>
      <c r="C43" s="11"/>
      <c r="D43" s="11"/>
      <c r="E43" s="29" t="s">
        <v>192</v>
      </c>
      <c r="F43" s="30">
        <v>566526000</v>
      </c>
      <c r="G43" s="31">
        <v>537038000</v>
      </c>
      <c r="H43" s="32">
        <f t="shared" si="0"/>
        <v>29488000</v>
      </c>
      <c r="I43" s="32">
        <v>566526000</v>
      </c>
      <c r="J43" s="33">
        <v>0</v>
      </c>
      <c r="K43" s="59">
        <v>11035000</v>
      </c>
    </row>
    <row r="44" spans="1:11" ht="24" customHeight="1" thickBot="1">
      <c r="A44" s="11"/>
      <c r="B44" s="13" t="s">
        <v>64</v>
      </c>
      <c r="C44" s="11"/>
      <c r="D44" s="11"/>
      <c r="E44" s="29" t="s">
        <v>193</v>
      </c>
      <c r="F44" s="30">
        <v>582868000</v>
      </c>
      <c r="G44" s="31">
        <v>548596000</v>
      </c>
      <c r="H44" s="32">
        <f t="shared" si="0"/>
        <v>34272000</v>
      </c>
      <c r="I44" s="32">
        <v>582868000</v>
      </c>
      <c r="J44" s="33">
        <v>0</v>
      </c>
      <c r="K44" s="59">
        <v>19735000</v>
      </c>
    </row>
    <row r="45" spans="1:11" ht="24" customHeight="1" thickBot="1">
      <c r="A45" s="11"/>
      <c r="B45" s="13" t="s">
        <v>65</v>
      </c>
      <c r="C45" s="11"/>
      <c r="D45" s="11"/>
      <c r="E45" s="29" t="s">
        <v>194</v>
      </c>
      <c r="F45" s="30">
        <v>535308000</v>
      </c>
      <c r="G45" s="31">
        <v>506576000</v>
      </c>
      <c r="H45" s="32">
        <f t="shared" si="0"/>
        <v>28732000</v>
      </c>
      <c r="I45" s="32">
        <v>535308000</v>
      </c>
      <c r="J45" s="33">
        <v>0</v>
      </c>
      <c r="K45" s="59">
        <v>12852000</v>
      </c>
    </row>
    <row r="46" spans="1:11" ht="24" customHeight="1" thickBot="1">
      <c r="A46" s="11"/>
      <c r="B46" s="13" t="s">
        <v>66</v>
      </c>
      <c r="C46" s="11"/>
      <c r="D46" s="11"/>
      <c r="E46" s="29" t="s">
        <v>195</v>
      </c>
      <c r="F46" s="30">
        <v>528767000</v>
      </c>
      <c r="G46" s="31">
        <v>507182000</v>
      </c>
      <c r="H46" s="32">
        <f t="shared" si="0"/>
        <v>21585000</v>
      </c>
      <c r="I46" s="32">
        <v>528767000</v>
      </c>
      <c r="J46" s="33">
        <v>0</v>
      </c>
      <c r="K46" s="59">
        <v>12405000</v>
      </c>
    </row>
    <row r="47" spans="1:11" ht="24" customHeight="1" thickBot="1">
      <c r="A47" s="11"/>
      <c r="B47" s="13" t="s">
        <v>67</v>
      </c>
      <c r="C47" s="11"/>
      <c r="D47" s="11"/>
      <c r="E47" s="29" t="s">
        <v>196</v>
      </c>
      <c r="F47" s="30">
        <v>496774000</v>
      </c>
      <c r="G47" s="31">
        <v>462108000</v>
      </c>
      <c r="H47" s="32">
        <f t="shared" si="0"/>
        <v>34666000</v>
      </c>
      <c r="I47" s="32">
        <v>496774000</v>
      </c>
      <c r="J47" s="33">
        <v>0</v>
      </c>
      <c r="K47" s="59">
        <v>39060000</v>
      </c>
    </row>
    <row r="48" spans="1:11" ht="24" customHeight="1" thickBot="1">
      <c r="A48" s="11"/>
      <c r="B48" s="13" t="s">
        <v>68</v>
      </c>
      <c r="C48" s="11"/>
      <c r="D48" s="11"/>
      <c r="E48" s="29" t="s">
        <v>197</v>
      </c>
      <c r="F48" s="30">
        <v>150668000</v>
      </c>
      <c r="G48" s="31">
        <v>147054000</v>
      </c>
      <c r="H48" s="32">
        <f t="shared" si="0"/>
        <v>3614000</v>
      </c>
      <c r="I48" s="32">
        <v>150668000</v>
      </c>
      <c r="J48" s="33">
        <v>0</v>
      </c>
      <c r="K48" s="59">
        <v>24226000</v>
      </c>
    </row>
    <row r="49" spans="1:11" ht="24" customHeight="1" thickBot="1">
      <c r="A49" s="11"/>
      <c r="B49" s="13" t="s">
        <v>69</v>
      </c>
      <c r="C49" s="11"/>
      <c r="D49" s="11"/>
      <c r="E49" s="29" t="s">
        <v>198</v>
      </c>
      <c r="F49" s="30">
        <v>163218000</v>
      </c>
      <c r="G49" s="31">
        <v>160530000</v>
      </c>
      <c r="H49" s="32">
        <f t="shared" si="0"/>
        <v>2688000</v>
      </c>
      <c r="I49" s="32">
        <v>163218000</v>
      </c>
      <c r="J49" s="33">
        <v>0</v>
      </c>
      <c r="K49" s="59">
        <v>11064000</v>
      </c>
    </row>
    <row r="50" spans="1:11" ht="24" customHeight="1" thickBot="1">
      <c r="A50" s="11"/>
      <c r="B50" s="13" t="s">
        <v>70</v>
      </c>
      <c r="C50" s="11"/>
      <c r="D50" s="11"/>
      <c r="E50" s="29" t="s">
        <v>199</v>
      </c>
      <c r="F50" s="30">
        <v>347305000</v>
      </c>
      <c r="G50" s="31">
        <v>331813000</v>
      </c>
      <c r="H50" s="32">
        <f t="shared" si="0"/>
        <v>15492000</v>
      </c>
      <c r="I50" s="32">
        <v>347305000</v>
      </c>
      <c r="J50" s="33">
        <v>0</v>
      </c>
      <c r="K50" s="59">
        <v>1894000</v>
      </c>
    </row>
    <row r="51" spans="1:11" ht="24" customHeight="1" thickBot="1">
      <c r="A51" s="11"/>
      <c r="B51" s="13" t="s">
        <v>71</v>
      </c>
      <c r="C51" s="11"/>
      <c r="D51" s="11"/>
      <c r="E51" s="29" t="s">
        <v>200</v>
      </c>
      <c r="F51" s="30">
        <v>519066000</v>
      </c>
      <c r="G51" s="31">
        <v>481385000</v>
      </c>
      <c r="H51" s="32">
        <f aca="true" t="shared" si="1" ref="H51:H82">I51-G51</f>
        <v>37681000</v>
      </c>
      <c r="I51" s="32">
        <v>519066000</v>
      </c>
      <c r="J51" s="33">
        <v>0</v>
      </c>
      <c r="K51" s="59">
        <v>9625000</v>
      </c>
    </row>
    <row r="52" spans="1:11" ht="24" customHeight="1" thickBot="1">
      <c r="A52" s="11"/>
      <c r="B52" s="13" t="s">
        <v>72</v>
      </c>
      <c r="C52" s="11"/>
      <c r="D52" s="11"/>
      <c r="E52" s="29" t="s">
        <v>201</v>
      </c>
      <c r="F52" s="30">
        <v>505665000</v>
      </c>
      <c r="G52" s="31">
        <v>479255000</v>
      </c>
      <c r="H52" s="32">
        <f t="shared" si="1"/>
        <v>26410000</v>
      </c>
      <c r="I52" s="32">
        <v>505665000</v>
      </c>
      <c r="J52" s="33">
        <v>0</v>
      </c>
      <c r="K52" s="59">
        <v>10353000</v>
      </c>
    </row>
    <row r="53" spans="1:11" ht="24" customHeight="1" thickBot="1">
      <c r="A53" s="11"/>
      <c r="B53" s="13" t="s">
        <v>73</v>
      </c>
      <c r="C53" s="11"/>
      <c r="D53" s="11"/>
      <c r="E53" s="29" t="s">
        <v>202</v>
      </c>
      <c r="F53" s="30">
        <v>352823000</v>
      </c>
      <c r="G53" s="31">
        <v>325141000</v>
      </c>
      <c r="H53" s="32">
        <f t="shared" si="1"/>
        <v>27682000</v>
      </c>
      <c r="I53" s="32">
        <v>352823000</v>
      </c>
      <c r="J53" s="33">
        <v>0</v>
      </c>
      <c r="K53" s="59">
        <v>11830000</v>
      </c>
    </row>
    <row r="54" spans="1:11" ht="24" customHeight="1" thickBot="1">
      <c r="A54" s="11"/>
      <c r="B54" s="13" t="s">
        <v>74</v>
      </c>
      <c r="C54" s="11"/>
      <c r="D54" s="11"/>
      <c r="E54" s="29" t="s">
        <v>203</v>
      </c>
      <c r="F54" s="30">
        <v>469016000</v>
      </c>
      <c r="G54" s="31">
        <v>439888000</v>
      </c>
      <c r="H54" s="32">
        <f t="shared" si="1"/>
        <v>29128000</v>
      </c>
      <c r="I54" s="32">
        <v>469016000</v>
      </c>
      <c r="J54" s="33">
        <v>0</v>
      </c>
      <c r="K54" s="59">
        <v>6363000</v>
      </c>
    </row>
    <row r="55" spans="1:11" ht="24" customHeight="1" thickBot="1">
      <c r="A55" s="11"/>
      <c r="B55" s="13" t="s">
        <v>75</v>
      </c>
      <c r="C55" s="11"/>
      <c r="D55" s="11"/>
      <c r="E55" s="29" t="s">
        <v>204</v>
      </c>
      <c r="F55" s="30">
        <v>556139000</v>
      </c>
      <c r="G55" s="31">
        <v>520349000</v>
      </c>
      <c r="H55" s="32">
        <f t="shared" si="1"/>
        <v>35790000</v>
      </c>
      <c r="I55" s="32">
        <v>556139000</v>
      </c>
      <c r="J55" s="33">
        <v>0</v>
      </c>
      <c r="K55" s="59">
        <v>11317000</v>
      </c>
    </row>
    <row r="56" spans="1:11" ht="24" customHeight="1" thickBot="1">
      <c r="A56" s="11"/>
      <c r="B56" s="13" t="s">
        <v>76</v>
      </c>
      <c r="C56" s="11"/>
      <c r="D56" s="11"/>
      <c r="E56" s="29" t="s">
        <v>205</v>
      </c>
      <c r="F56" s="30">
        <v>291776000</v>
      </c>
      <c r="G56" s="31">
        <v>268735000</v>
      </c>
      <c r="H56" s="32">
        <f t="shared" si="1"/>
        <v>23041000</v>
      </c>
      <c r="I56" s="32">
        <v>291776000</v>
      </c>
      <c r="J56" s="33">
        <v>0</v>
      </c>
      <c r="K56" s="59">
        <v>2902000</v>
      </c>
    </row>
    <row r="57" spans="1:11" ht="24" customHeight="1" thickBot="1">
      <c r="A57" s="11"/>
      <c r="B57" s="13" t="s">
        <v>77</v>
      </c>
      <c r="C57" s="11"/>
      <c r="D57" s="11"/>
      <c r="E57" s="29" t="s">
        <v>206</v>
      </c>
      <c r="F57" s="30">
        <v>566720000</v>
      </c>
      <c r="G57" s="31">
        <v>515853000</v>
      </c>
      <c r="H57" s="32">
        <f t="shared" si="1"/>
        <v>50867000</v>
      </c>
      <c r="I57" s="32">
        <v>566720000</v>
      </c>
      <c r="J57" s="33">
        <v>0</v>
      </c>
      <c r="K57" s="59">
        <v>16768000</v>
      </c>
    </row>
    <row r="58" spans="1:11" ht="24" customHeight="1" thickBot="1">
      <c r="A58" s="11"/>
      <c r="B58" s="13" t="s">
        <v>78</v>
      </c>
      <c r="C58" s="11"/>
      <c r="D58" s="11"/>
      <c r="E58" s="29" t="s">
        <v>207</v>
      </c>
      <c r="F58" s="30">
        <v>432428000</v>
      </c>
      <c r="G58" s="31">
        <v>378378000</v>
      </c>
      <c r="H58" s="32">
        <f t="shared" si="1"/>
        <v>54050000</v>
      </c>
      <c r="I58" s="32">
        <v>432428000</v>
      </c>
      <c r="J58" s="33">
        <v>0</v>
      </c>
      <c r="K58" s="59">
        <v>14317000</v>
      </c>
    </row>
    <row r="59" spans="1:11" ht="24" customHeight="1" thickBot="1">
      <c r="A59" s="11"/>
      <c r="B59" s="13" t="s">
        <v>79</v>
      </c>
      <c r="C59" s="11"/>
      <c r="D59" s="11"/>
      <c r="E59" s="29" t="s">
        <v>208</v>
      </c>
      <c r="F59" s="30">
        <v>444954000</v>
      </c>
      <c r="G59" s="31">
        <v>406657000</v>
      </c>
      <c r="H59" s="32">
        <f t="shared" si="1"/>
        <v>38297000</v>
      </c>
      <c r="I59" s="32">
        <v>444954000</v>
      </c>
      <c r="J59" s="33">
        <v>0</v>
      </c>
      <c r="K59" s="59">
        <v>21347000</v>
      </c>
    </row>
    <row r="60" spans="1:11" ht="24" customHeight="1" thickBot="1">
      <c r="A60" s="11"/>
      <c r="B60" s="13" t="s">
        <v>80</v>
      </c>
      <c r="C60" s="11"/>
      <c r="D60" s="11"/>
      <c r="E60" s="29" t="s">
        <v>209</v>
      </c>
      <c r="F60" s="30">
        <v>331364000</v>
      </c>
      <c r="G60" s="31">
        <v>311095000</v>
      </c>
      <c r="H60" s="32">
        <f t="shared" si="1"/>
        <v>20269000</v>
      </c>
      <c r="I60" s="32">
        <v>331364000</v>
      </c>
      <c r="J60" s="33">
        <v>0</v>
      </c>
      <c r="K60" s="59">
        <v>4976000</v>
      </c>
    </row>
    <row r="61" spans="1:11" ht="24" customHeight="1" thickBot="1">
      <c r="A61" s="11"/>
      <c r="B61" s="13" t="s">
        <v>81</v>
      </c>
      <c r="C61" s="11"/>
      <c r="D61" s="11"/>
      <c r="E61" s="29" t="s">
        <v>210</v>
      </c>
      <c r="F61" s="30">
        <v>310543000</v>
      </c>
      <c r="G61" s="31">
        <v>294206000</v>
      </c>
      <c r="H61" s="32">
        <f t="shared" si="1"/>
        <v>16337000</v>
      </c>
      <c r="I61" s="32">
        <v>310543000</v>
      </c>
      <c r="J61" s="33">
        <v>0</v>
      </c>
      <c r="K61" s="59">
        <v>9107000</v>
      </c>
    </row>
    <row r="62" spans="1:11" ht="24" customHeight="1" thickBot="1">
      <c r="A62" s="11"/>
      <c r="B62" s="13" t="s">
        <v>82</v>
      </c>
      <c r="C62" s="11"/>
      <c r="D62" s="11"/>
      <c r="E62" s="29" t="s">
        <v>211</v>
      </c>
      <c r="F62" s="30">
        <v>277708000</v>
      </c>
      <c r="G62" s="31">
        <v>251444000</v>
      </c>
      <c r="H62" s="32">
        <f t="shared" si="1"/>
        <v>26264000</v>
      </c>
      <c r="I62" s="32">
        <v>277708000</v>
      </c>
      <c r="J62" s="33">
        <v>0</v>
      </c>
      <c r="K62" s="59">
        <v>11561000</v>
      </c>
    </row>
    <row r="63" spans="1:11" ht="24" customHeight="1" thickBot="1">
      <c r="A63" s="11"/>
      <c r="B63" s="13" t="s">
        <v>83</v>
      </c>
      <c r="C63" s="11"/>
      <c r="D63" s="11"/>
      <c r="E63" s="29" t="s">
        <v>212</v>
      </c>
      <c r="F63" s="30">
        <v>258817000</v>
      </c>
      <c r="G63" s="31">
        <v>245515000</v>
      </c>
      <c r="H63" s="32">
        <f t="shared" si="1"/>
        <v>13302000</v>
      </c>
      <c r="I63" s="32">
        <v>258817000</v>
      </c>
      <c r="J63" s="33">
        <v>0</v>
      </c>
      <c r="K63" s="59">
        <v>9039000</v>
      </c>
    </row>
    <row r="64" spans="1:11" ht="24" customHeight="1" thickBot="1">
      <c r="A64" s="11"/>
      <c r="B64" s="13" t="s">
        <v>84</v>
      </c>
      <c r="C64" s="11"/>
      <c r="D64" s="11"/>
      <c r="E64" s="29" t="s">
        <v>213</v>
      </c>
      <c r="F64" s="30">
        <v>462766000</v>
      </c>
      <c r="G64" s="31">
        <v>438317000</v>
      </c>
      <c r="H64" s="32">
        <f t="shared" si="1"/>
        <v>24449000</v>
      </c>
      <c r="I64" s="32">
        <v>462766000</v>
      </c>
      <c r="J64" s="33">
        <v>0</v>
      </c>
      <c r="K64" s="59">
        <v>5785000</v>
      </c>
    </row>
    <row r="65" spans="1:11" ht="24" customHeight="1" thickBot="1">
      <c r="A65" s="11"/>
      <c r="B65" s="13" t="s">
        <v>85</v>
      </c>
      <c r="C65" s="11"/>
      <c r="D65" s="11"/>
      <c r="E65" s="29" t="s">
        <v>214</v>
      </c>
      <c r="F65" s="30">
        <v>230100000</v>
      </c>
      <c r="G65" s="31">
        <v>217747000</v>
      </c>
      <c r="H65" s="32">
        <f t="shared" si="1"/>
        <v>12353000</v>
      </c>
      <c r="I65" s="32">
        <v>230100000</v>
      </c>
      <c r="J65" s="33">
        <v>0</v>
      </c>
      <c r="K65" s="59">
        <v>11397000</v>
      </c>
    </row>
    <row r="66" spans="1:11" ht="24" customHeight="1" thickBot="1">
      <c r="A66" s="11"/>
      <c r="B66" s="13" t="s">
        <v>86</v>
      </c>
      <c r="C66" s="11"/>
      <c r="D66" s="11"/>
      <c r="E66" s="29" t="s">
        <v>215</v>
      </c>
      <c r="F66" s="30">
        <v>290062000</v>
      </c>
      <c r="G66" s="31">
        <v>253457000</v>
      </c>
      <c r="H66" s="32">
        <f t="shared" si="1"/>
        <v>36605000</v>
      </c>
      <c r="I66" s="32">
        <v>290062000</v>
      </c>
      <c r="J66" s="33">
        <v>0</v>
      </c>
      <c r="K66" s="59">
        <v>15081000</v>
      </c>
    </row>
    <row r="67" spans="1:11" ht="24" customHeight="1" thickBot="1">
      <c r="A67" s="11"/>
      <c r="B67" s="13" t="s">
        <v>87</v>
      </c>
      <c r="C67" s="11"/>
      <c r="D67" s="11"/>
      <c r="E67" s="29" t="s">
        <v>216</v>
      </c>
      <c r="F67" s="30">
        <v>359783000</v>
      </c>
      <c r="G67" s="31">
        <v>342009000</v>
      </c>
      <c r="H67" s="32">
        <f t="shared" si="1"/>
        <v>17774000</v>
      </c>
      <c r="I67" s="32">
        <v>359783000</v>
      </c>
      <c r="J67" s="33">
        <v>0</v>
      </c>
      <c r="K67" s="59">
        <v>16163000</v>
      </c>
    </row>
    <row r="68" spans="1:11" ht="24" customHeight="1" thickBot="1">
      <c r="A68" s="11"/>
      <c r="B68" s="13" t="s">
        <v>88</v>
      </c>
      <c r="C68" s="11"/>
      <c r="D68" s="11"/>
      <c r="E68" s="29" t="s">
        <v>217</v>
      </c>
      <c r="F68" s="30">
        <v>400833000</v>
      </c>
      <c r="G68" s="31">
        <v>376646000</v>
      </c>
      <c r="H68" s="32">
        <f t="shared" si="1"/>
        <v>24187000</v>
      </c>
      <c r="I68" s="32">
        <v>400833000</v>
      </c>
      <c r="J68" s="33">
        <v>0</v>
      </c>
      <c r="K68" s="59">
        <v>2330000</v>
      </c>
    </row>
    <row r="69" spans="1:11" ht="24" customHeight="1" thickBot="1">
      <c r="A69" s="11"/>
      <c r="B69" s="13" t="s">
        <v>89</v>
      </c>
      <c r="C69" s="11"/>
      <c r="D69" s="11"/>
      <c r="E69" s="29" t="s">
        <v>218</v>
      </c>
      <c r="F69" s="30">
        <v>364686000</v>
      </c>
      <c r="G69" s="31">
        <v>342558000</v>
      </c>
      <c r="H69" s="32">
        <f t="shared" si="1"/>
        <v>22128000</v>
      </c>
      <c r="I69" s="32">
        <v>364686000</v>
      </c>
      <c r="J69" s="33">
        <v>0</v>
      </c>
      <c r="K69" s="59">
        <v>9544000</v>
      </c>
    </row>
    <row r="70" spans="1:11" ht="24" customHeight="1" thickBot="1">
      <c r="A70" s="11"/>
      <c r="B70" s="13" t="s">
        <v>90</v>
      </c>
      <c r="C70" s="11"/>
      <c r="D70" s="11"/>
      <c r="E70" s="29" t="s">
        <v>219</v>
      </c>
      <c r="F70" s="30">
        <v>343765000</v>
      </c>
      <c r="G70" s="31">
        <v>323823000</v>
      </c>
      <c r="H70" s="32">
        <f t="shared" si="1"/>
        <v>19942000</v>
      </c>
      <c r="I70" s="32">
        <v>343765000</v>
      </c>
      <c r="J70" s="33">
        <v>0</v>
      </c>
      <c r="K70" s="59">
        <v>11173000</v>
      </c>
    </row>
    <row r="71" spans="1:11" ht="24" customHeight="1" thickBot="1">
      <c r="A71" s="11"/>
      <c r="B71" s="13" t="s">
        <v>91</v>
      </c>
      <c r="C71" s="11"/>
      <c r="D71" s="11"/>
      <c r="E71" s="29" t="s">
        <v>220</v>
      </c>
      <c r="F71" s="30">
        <v>527816000</v>
      </c>
      <c r="G71" s="31">
        <v>491577000</v>
      </c>
      <c r="H71" s="32">
        <f t="shared" si="1"/>
        <v>36239000</v>
      </c>
      <c r="I71" s="32">
        <v>527816000</v>
      </c>
      <c r="J71" s="33">
        <v>0</v>
      </c>
      <c r="K71" s="59">
        <v>19416000</v>
      </c>
    </row>
    <row r="72" spans="1:11" ht="24" customHeight="1" thickBot="1">
      <c r="A72" s="11"/>
      <c r="B72" s="13" t="s">
        <v>92</v>
      </c>
      <c r="C72" s="11"/>
      <c r="D72" s="11"/>
      <c r="E72" s="29" t="s">
        <v>221</v>
      </c>
      <c r="F72" s="30">
        <v>112977000</v>
      </c>
      <c r="G72" s="31">
        <v>101429000</v>
      </c>
      <c r="H72" s="32">
        <f t="shared" si="1"/>
        <v>11548000</v>
      </c>
      <c r="I72" s="32">
        <v>112977000</v>
      </c>
      <c r="J72" s="33">
        <v>0</v>
      </c>
      <c r="K72" s="59">
        <v>8844000</v>
      </c>
    </row>
    <row r="73" spans="1:11" ht="24" customHeight="1" thickBot="1">
      <c r="A73" s="11"/>
      <c r="B73" s="13" t="s">
        <v>93</v>
      </c>
      <c r="C73" s="11"/>
      <c r="D73" s="11"/>
      <c r="E73" s="29" t="s">
        <v>222</v>
      </c>
      <c r="F73" s="30">
        <v>212264000</v>
      </c>
      <c r="G73" s="31">
        <v>201466000</v>
      </c>
      <c r="H73" s="32">
        <f t="shared" si="1"/>
        <v>10798000</v>
      </c>
      <c r="I73" s="32">
        <v>212264000</v>
      </c>
      <c r="J73" s="33">
        <v>0</v>
      </c>
      <c r="K73" s="59">
        <v>2613000</v>
      </c>
    </row>
    <row r="74" spans="1:11" ht="24" customHeight="1" thickBot="1">
      <c r="A74" s="11"/>
      <c r="B74" s="13" t="s">
        <v>94</v>
      </c>
      <c r="C74" s="11"/>
      <c r="D74" s="11"/>
      <c r="E74" s="29" t="s">
        <v>223</v>
      </c>
      <c r="F74" s="30">
        <v>219276000</v>
      </c>
      <c r="G74" s="31">
        <v>211318000</v>
      </c>
      <c r="H74" s="32">
        <f t="shared" si="1"/>
        <v>7958000</v>
      </c>
      <c r="I74" s="32">
        <v>219276000</v>
      </c>
      <c r="J74" s="33">
        <v>0</v>
      </c>
      <c r="K74" s="59">
        <v>3618000</v>
      </c>
    </row>
    <row r="75" spans="1:11" ht="24" customHeight="1" thickBot="1">
      <c r="A75" s="11"/>
      <c r="B75" s="13" t="s">
        <v>95</v>
      </c>
      <c r="C75" s="11"/>
      <c r="D75" s="11"/>
      <c r="E75" s="29" t="s">
        <v>224</v>
      </c>
      <c r="F75" s="30">
        <v>318965000</v>
      </c>
      <c r="G75" s="31">
        <v>310734000</v>
      </c>
      <c r="H75" s="32">
        <f t="shared" si="1"/>
        <v>8231000</v>
      </c>
      <c r="I75" s="32">
        <v>318965000</v>
      </c>
      <c r="J75" s="33">
        <v>0</v>
      </c>
      <c r="K75" s="59">
        <v>8065000</v>
      </c>
    </row>
    <row r="76" spans="1:11" ht="24" customHeight="1" thickBot="1">
      <c r="A76" s="11"/>
      <c r="B76" s="13" t="s">
        <v>96</v>
      </c>
      <c r="C76" s="11"/>
      <c r="D76" s="11"/>
      <c r="E76" s="29" t="s">
        <v>225</v>
      </c>
      <c r="F76" s="30">
        <v>244772000</v>
      </c>
      <c r="G76" s="31">
        <v>234934000</v>
      </c>
      <c r="H76" s="32">
        <f t="shared" si="1"/>
        <v>9838000</v>
      </c>
      <c r="I76" s="32">
        <v>244772000</v>
      </c>
      <c r="J76" s="33">
        <v>0</v>
      </c>
      <c r="K76" s="59">
        <v>1777000</v>
      </c>
    </row>
    <row r="77" spans="1:11" ht="24" customHeight="1" thickBot="1">
      <c r="A77" s="11"/>
      <c r="B77" s="13" t="s">
        <v>97</v>
      </c>
      <c r="C77" s="11"/>
      <c r="D77" s="11"/>
      <c r="E77" s="29" t="s">
        <v>226</v>
      </c>
      <c r="F77" s="30">
        <v>202339000</v>
      </c>
      <c r="G77" s="31">
        <v>190975000</v>
      </c>
      <c r="H77" s="32">
        <f t="shared" si="1"/>
        <v>11364000</v>
      </c>
      <c r="I77" s="32">
        <v>202339000</v>
      </c>
      <c r="J77" s="33">
        <v>0</v>
      </c>
      <c r="K77" s="59">
        <v>10710000</v>
      </c>
    </row>
    <row r="78" spans="1:11" ht="24" customHeight="1" thickBot="1">
      <c r="A78" s="11"/>
      <c r="B78" s="13" t="s">
        <v>98</v>
      </c>
      <c r="C78" s="11"/>
      <c r="D78" s="11"/>
      <c r="E78" s="29" t="s">
        <v>227</v>
      </c>
      <c r="F78" s="30">
        <v>274402000</v>
      </c>
      <c r="G78" s="31">
        <v>264933000</v>
      </c>
      <c r="H78" s="32">
        <f t="shared" si="1"/>
        <v>9469000</v>
      </c>
      <c r="I78" s="32">
        <v>274402000</v>
      </c>
      <c r="J78" s="33">
        <v>0</v>
      </c>
      <c r="K78" s="59">
        <v>20130000</v>
      </c>
    </row>
    <row r="79" spans="1:11" ht="24" customHeight="1" thickBot="1">
      <c r="A79" s="11"/>
      <c r="B79" s="13" t="s">
        <v>99</v>
      </c>
      <c r="C79" s="11"/>
      <c r="D79" s="11"/>
      <c r="E79" s="29" t="s">
        <v>228</v>
      </c>
      <c r="F79" s="30">
        <v>279280000</v>
      </c>
      <c r="G79" s="31">
        <v>265453000</v>
      </c>
      <c r="H79" s="32">
        <f t="shared" si="1"/>
        <v>13827000</v>
      </c>
      <c r="I79" s="32">
        <v>279280000</v>
      </c>
      <c r="J79" s="33">
        <v>0</v>
      </c>
      <c r="K79" s="59">
        <v>11884000</v>
      </c>
    </row>
    <row r="80" spans="1:11" ht="24" customHeight="1" thickBot="1">
      <c r="A80" s="11"/>
      <c r="B80" s="13" t="s">
        <v>100</v>
      </c>
      <c r="C80" s="11"/>
      <c r="D80" s="11"/>
      <c r="E80" s="29" t="s">
        <v>229</v>
      </c>
      <c r="F80" s="30">
        <v>230430000</v>
      </c>
      <c r="G80" s="31">
        <v>222295000</v>
      </c>
      <c r="H80" s="32">
        <f t="shared" si="1"/>
        <v>8135000</v>
      </c>
      <c r="I80" s="32">
        <v>230430000</v>
      </c>
      <c r="J80" s="33">
        <v>0</v>
      </c>
      <c r="K80" s="59">
        <v>2702000</v>
      </c>
    </row>
    <row r="81" spans="1:11" ht="24" customHeight="1" thickBot="1">
      <c r="A81" s="11"/>
      <c r="B81" s="13" t="s">
        <v>101</v>
      </c>
      <c r="C81" s="11"/>
      <c r="D81" s="11"/>
      <c r="E81" s="29" t="s">
        <v>230</v>
      </c>
      <c r="F81" s="30">
        <v>198451000</v>
      </c>
      <c r="G81" s="31">
        <v>190177000</v>
      </c>
      <c r="H81" s="32">
        <f t="shared" si="1"/>
        <v>8274000</v>
      </c>
      <c r="I81" s="32">
        <v>198451000</v>
      </c>
      <c r="J81" s="33">
        <v>0</v>
      </c>
      <c r="K81" s="59">
        <v>3304000</v>
      </c>
    </row>
    <row r="82" spans="1:11" ht="24" customHeight="1" thickBot="1">
      <c r="A82" s="11"/>
      <c r="B82" s="13" t="s">
        <v>102</v>
      </c>
      <c r="C82" s="11"/>
      <c r="D82" s="11"/>
      <c r="E82" s="29" t="s">
        <v>231</v>
      </c>
      <c r="F82" s="30">
        <v>225564000</v>
      </c>
      <c r="G82" s="31">
        <v>204769000</v>
      </c>
      <c r="H82" s="32">
        <f t="shared" si="1"/>
        <v>20795000</v>
      </c>
      <c r="I82" s="32">
        <v>225564000</v>
      </c>
      <c r="J82" s="33">
        <v>0</v>
      </c>
      <c r="K82" s="59">
        <v>5101000</v>
      </c>
    </row>
    <row r="83" spans="1:11" ht="24" customHeight="1" thickBot="1">
      <c r="A83" s="11"/>
      <c r="B83" s="13" t="s">
        <v>103</v>
      </c>
      <c r="C83" s="11"/>
      <c r="D83" s="11"/>
      <c r="E83" s="29" t="s">
        <v>232</v>
      </c>
      <c r="F83" s="30">
        <v>206670000</v>
      </c>
      <c r="G83" s="31">
        <v>199641000</v>
      </c>
      <c r="H83" s="32">
        <f aca="true" t="shared" si="2" ref="H83:H114">I83-G83</f>
        <v>7029000</v>
      </c>
      <c r="I83" s="32">
        <v>206670000</v>
      </c>
      <c r="J83" s="33">
        <v>0</v>
      </c>
      <c r="K83" s="59">
        <v>5967000</v>
      </c>
    </row>
    <row r="84" spans="1:11" ht="24" customHeight="1" thickBot="1">
      <c r="A84" s="11"/>
      <c r="B84" s="13" t="s">
        <v>104</v>
      </c>
      <c r="C84" s="11"/>
      <c r="D84" s="11"/>
      <c r="E84" s="29" t="s">
        <v>233</v>
      </c>
      <c r="F84" s="30">
        <v>222154000</v>
      </c>
      <c r="G84" s="31">
        <v>212953000</v>
      </c>
      <c r="H84" s="32">
        <f t="shared" si="2"/>
        <v>9201000</v>
      </c>
      <c r="I84" s="32">
        <v>222154000</v>
      </c>
      <c r="J84" s="33">
        <v>0</v>
      </c>
      <c r="K84" s="59">
        <v>3017000</v>
      </c>
    </row>
    <row r="85" spans="1:11" ht="24" customHeight="1" thickBot="1">
      <c r="A85" s="11"/>
      <c r="B85" s="13" t="s">
        <v>105</v>
      </c>
      <c r="C85" s="11"/>
      <c r="D85" s="11"/>
      <c r="E85" s="29" t="s">
        <v>234</v>
      </c>
      <c r="F85" s="30">
        <v>225526000</v>
      </c>
      <c r="G85" s="31">
        <v>218387000</v>
      </c>
      <c r="H85" s="32">
        <f t="shared" si="2"/>
        <v>7139000</v>
      </c>
      <c r="I85" s="32">
        <v>225526000</v>
      </c>
      <c r="J85" s="33">
        <v>0</v>
      </c>
      <c r="K85" s="59">
        <v>7220000</v>
      </c>
    </row>
    <row r="86" spans="1:11" ht="24" customHeight="1" thickBot="1">
      <c r="A86" s="11"/>
      <c r="B86" s="13" t="s">
        <v>106</v>
      </c>
      <c r="C86" s="11"/>
      <c r="D86" s="11"/>
      <c r="E86" s="29" t="s">
        <v>235</v>
      </c>
      <c r="F86" s="30">
        <v>180806000</v>
      </c>
      <c r="G86" s="31">
        <v>172927000</v>
      </c>
      <c r="H86" s="32">
        <f t="shared" si="2"/>
        <v>7879000</v>
      </c>
      <c r="I86" s="32">
        <v>180806000</v>
      </c>
      <c r="J86" s="33">
        <v>0</v>
      </c>
      <c r="K86" s="59">
        <v>3137000</v>
      </c>
    </row>
    <row r="87" spans="1:11" ht="24" customHeight="1" thickBot="1">
      <c r="A87" s="11"/>
      <c r="B87" s="13" t="s">
        <v>107</v>
      </c>
      <c r="C87" s="11"/>
      <c r="D87" s="11"/>
      <c r="E87" s="29" t="s">
        <v>236</v>
      </c>
      <c r="F87" s="30">
        <v>155859000</v>
      </c>
      <c r="G87" s="31">
        <v>149390000</v>
      </c>
      <c r="H87" s="32">
        <f t="shared" si="2"/>
        <v>6469000</v>
      </c>
      <c r="I87" s="32">
        <v>155859000</v>
      </c>
      <c r="J87" s="33">
        <v>0</v>
      </c>
      <c r="K87" s="59">
        <v>2537000</v>
      </c>
    </row>
    <row r="88" spans="1:11" ht="24" customHeight="1" thickBot="1">
      <c r="A88" s="11"/>
      <c r="B88" s="13" t="s">
        <v>108</v>
      </c>
      <c r="C88" s="11"/>
      <c r="D88" s="11"/>
      <c r="E88" s="29" t="s">
        <v>237</v>
      </c>
      <c r="F88" s="30">
        <v>144855000</v>
      </c>
      <c r="G88" s="31">
        <v>139684000</v>
      </c>
      <c r="H88" s="32">
        <f t="shared" si="2"/>
        <v>5171000</v>
      </c>
      <c r="I88" s="32">
        <v>144855000</v>
      </c>
      <c r="J88" s="33">
        <v>0</v>
      </c>
      <c r="K88" s="59">
        <v>9450000</v>
      </c>
    </row>
    <row r="89" spans="1:11" ht="24" customHeight="1" thickBot="1">
      <c r="A89" s="11"/>
      <c r="B89" s="13" t="s">
        <v>109</v>
      </c>
      <c r="C89" s="11"/>
      <c r="D89" s="11"/>
      <c r="E89" s="29" t="s">
        <v>238</v>
      </c>
      <c r="F89" s="30">
        <v>134483000</v>
      </c>
      <c r="G89" s="31">
        <v>130216000</v>
      </c>
      <c r="H89" s="32">
        <f t="shared" si="2"/>
        <v>4267000</v>
      </c>
      <c r="I89" s="32">
        <v>134483000</v>
      </c>
      <c r="J89" s="33">
        <v>0</v>
      </c>
      <c r="K89" s="59">
        <v>2240000</v>
      </c>
    </row>
    <row r="90" spans="1:11" ht="24" customHeight="1" thickBot="1">
      <c r="A90" s="11"/>
      <c r="B90" s="13" t="s">
        <v>110</v>
      </c>
      <c r="C90" s="11"/>
      <c r="D90" s="11"/>
      <c r="E90" s="29" t="s">
        <v>239</v>
      </c>
      <c r="F90" s="30">
        <v>151262000</v>
      </c>
      <c r="G90" s="31">
        <v>147358000</v>
      </c>
      <c r="H90" s="32">
        <f t="shared" si="2"/>
        <v>3904000</v>
      </c>
      <c r="I90" s="32">
        <v>151262000</v>
      </c>
      <c r="J90" s="33">
        <v>0</v>
      </c>
      <c r="K90" s="59">
        <v>2133000</v>
      </c>
    </row>
    <row r="91" spans="1:11" ht="24" customHeight="1" thickBot="1">
      <c r="A91" s="11"/>
      <c r="B91" s="13" t="s">
        <v>111</v>
      </c>
      <c r="C91" s="11"/>
      <c r="D91" s="11"/>
      <c r="E91" s="29" t="s">
        <v>240</v>
      </c>
      <c r="F91" s="30">
        <v>160620000</v>
      </c>
      <c r="G91" s="31">
        <v>154848000</v>
      </c>
      <c r="H91" s="32">
        <f t="shared" si="2"/>
        <v>5772000</v>
      </c>
      <c r="I91" s="32">
        <v>160620000</v>
      </c>
      <c r="J91" s="33">
        <v>0</v>
      </c>
      <c r="K91" s="59">
        <v>6513000</v>
      </c>
    </row>
    <row r="92" spans="1:11" ht="24" customHeight="1" thickBot="1">
      <c r="A92" s="11"/>
      <c r="B92" s="13" t="s">
        <v>112</v>
      </c>
      <c r="C92" s="11"/>
      <c r="D92" s="11"/>
      <c r="E92" s="29" t="s">
        <v>241</v>
      </c>
      <c r="F92" s="30">
        <v>162081000</v>
      </c>
      <c r="G92" s="31">
        <v>154026000</v>
      </c>
      <c r="H92" s="32">
        <f t="shared" si="2"/>
        <v>8055000</v>
      </c>
      <c r="I92" s="32">
        <v>162081000</v>
      </c>
      <c r="J92" s="33">
        <v>0</v>
      </c>
      <c r="K92" s="59">
        <v>1459000</v>
      </c>
    </row>
    <row r="93" spans="1:11" ht="24" customHeight="1" thickBot="1">
      <c r="A93" s="11"/>
      <c r="B93" s="13" t="s">
        <v>113</v>
      </c>
      <c r="C93" s="11"/>
      <c r="D93" s="11"/>
      <c r="E93" s="29" t="s">
        <v>242</v>
      </c>
      <c r="F93" s="30">
        <v>270208000</v>
      </c>
      <c r="G93" s="31">
        <v>255540000</v>
      </c>
      <c r="H93" s="32">
        <f t="shared" si="2"/>
        <v>14668000</v>
      </c>
      <c r="I93" s="32">
        <v>270208000</v>
      </c>
      <c r="J93" s="33">
        <v>0</v>
      </c>
      <c r="K93" s="59">
        <v>6420000</v>
      </c>
    </row>
    <row r="94" spans="1:11" ht="24" customHeight="1" thickBot="1">
      <c r="A94" s="11"/>
      <c r="B94" s="13" t="s">
        <v>114</v>
      </c>
      <c r="C94" s="11"/>
      <c r="D94" s="11"/>
      <c r="E94" s="29" t="s">
        <v>243</v>
      </c>
      <c r="F94" s="30">
        <v>100064000</v>
      </c>
      <c r="G94" s="31">
        <v>95109000</v>
      </c>
      <c r="H94" s="32">
        <f t="shared" si="2"/>
        <v>4955000</v>
      </c>
      <c r="I94" s="32">
        <v>100064000</v>
      </c>
      <c r="J94" s="33">
        <v>0</v>
      </c>
      <c r="K94" s="59">
        <v>4948000</v>
      </c>
    </row>
    <row r="95" spans="1:11" ht="24" customHeight="1" thickBot="1">
      <c r="A95" s="11"/>
      <c r="B95" s="13" t="s">
        <v>115</v>
      </c>
      <c r="C95" s="11"/>
      <c r="D95" s="11"/>
      <c r="E95" s="29" t="s">
        <v>244</v>
      </c>
      <c r="F95" s="30">
        <v>166808000</v>
      </c>
      <c r="G95" s="31">
        <v>161119000</v>
      </c>
      <c r="H95" s="32">
        <f t="shared" si="2"/>
        <v>5689000</v>
      </c>
      <c r="I95" s="32">
        <v>166808000</v>
      </c>
      <c r="J95" s="33">
        <v>0</v>
      </c>
      <c r="K95" s="59">
        <v>6741000</v>
      </c>
    </row>
    <row r="96" spans="1:11" ht="24" customHeight="1" thickBot="1">
      <c r="A96" s="11"/>
      <c r="B96" s="13" t="s">
        <v>116</v>
      </c>
      <c r="C96" s="11"/>
      <c r="D96" s="11"/>
      <c r="E96" s="29" t="s">
        <v>245</v>
      </c>
      <c r="F96" s="30">
        <v>123080000</v>
      </c>
      <c r="G96" s="31">
        <v>119318000</v>
      </c>
      <c r="H96" s="32">
        <f t="shared" si="2"/>
        <v>3762000</v>
      </c>
      <c r="I96" s="32">
        <v>123080000</v>
      </c>
      <c r="J96" s="33">
        <v>0</v>
      </c>
      <c r="K96" s="59">
        <v>4916000</v>
      </c>
    </row>
    <row r="97" spans="1:11" ht="24" customHeight="1" thickBot="1">
      <c r="A97" s="11"/>
      <c r="B97" s="13" t="s">
        <v>117</v>
      </c>
      <c r="C97" s="11"/>
      <c r="D97" s="11"/>
      <c r="E97" s="29" t="s">
        <v>246</v>
      </c>
      <c r="F97" s="30">
        <v>148528000</v>
      </c>
      <c r="G97" s="31">
        <v>141874000</v>
      </c>
      <c r="H97" s="32">
        <f t="shared" si="2"/>
        <v>6654000</v>
      </c>
      <c r="I97" s="32">
        <v>148528000</v>
      </c>
      <c r="J97" s="33">
        <v>0</v>
      </c>
      <c r="K97" s="59">
        <v>8600000</v>
      </c>
    </row>
    <row r="98" spans="1:11" ht="24" customHeight="1" thickBot="1">
      <c r="A98" s="11"/>
      <c r="B98" s="13" t="s">
        <v>118</v>
      </c>
      <c r="C98" s="11"/>
      <c r="D98" s="11"/>
      <c r="E98" s="29" t="s">
        <v>247</v>
      </c>
      <c r="F98" s="30">
        <v>124564000</v>
      </c>
      <c r="G98" s="31">
        <v>121758000</v>
      </c>
      <c r="H98" s="32">
        <f t="shared" si="2"/>
        <v>2806000</v>
      </c>
      <c r="I98" s="32">
        <v>124564000</v>
      </c>
      <c r="J98" s="33">
        <v>0</v>
      </c>
      <c r="K98" s="59">
        <v>13539000</v>
      </c>
    </row>
    <row r="99" spans="1:11" ht="24" customHeight="1" thickBot="1">
      <c r="A99" s="11"/>
      <c r="B99" s="13" t="s">
        <v>119</v>
      </c>
      <c r="C99" s="11"/>
      <c r="D99" s="11"/>
      <c r="E99" s="29" t="s">
        <v>248</v>
      </c>
      <c r="F99" s="30">
        <v>157174000</v>
      </c>
      <c r="G99" s="31">
        <v>147056000</v>
      </c>
      <c r="H99" s="32">
        <f t="shared" si="2"/>
        <v>10118000</v>
      </c>
      <c r="I99" s="32">
        <v>157174000</v>
      </c>
      <c r="J99" s="33">
        <v>0</v>
      </c>
      <c r="K99" s="59">
        <v>6109000</v>
      </c>
    </row>
    <row r="100" spans="1:11" ht="24" customHeight="1" thickBot="1">
      <c r="A100" s="11"/>
      <c r="B100" s="13" t="s">
        <v>120</v>
      </c>
      <c r="C100" s="11"/>
      <c r="D100" s="11"/>
      <c r="E100" s="29" t="s">
        <v>249</v>
      </c>
      <c r="F100" s="30">
        <v>126287000</v>
      </c>
      <c r="G100" s="31">
        <v>120758000</v>
      </c>
      <c r="H100" s="32">
        <f t="shared" si="2"/>
        <v>5529000</v>
      </c>
      <c r="I100" s="32">
        <v>126287000</v>
      </c>
      <c r="J100" s="33">
        <v>0</v>
      </c>
      <c r="K100" s="59">
        <v>13776000</v>
      </c>
    </row>
    <row r="101" spans="1:11" ht="24" customHeight="1" thickBot="1">
      <c r="A101" s="11"/>
      <c r="B101" s="13" t="s">
        <v>121</v>
      </c>
      <c r="C101" s="11"/>
      <c r="D101" s="11"/>
      <c r="E101" s="29" t="s">
        <v>250</v>
      </c>
      <c r="F101" s="30">
        <v>184331000</v>
      </c>
      <c r="G101" s="31">
        <v>179332000</v>
      </c>
      <c r="H101" s="32">
        <f t="shared" si="2"/>
        <v>4999000</v>
      </c>
      <c r="I101" s="32">
        <v>184331000</v>
      </c>
      <c r="J101" s="33">
        <v>0</v>
      </c>
      <c r="K101" s="59">
        <v>14641000</v>
      </c>
    </row>
    <row r="102" spans="1:11" ht="24" customHeight="1" thickBot="1">
      <c r="A102" s="11"/>
      <c r="B102" s="13" t="s">
        <v>122</v>
      </c>
      <c r="C102" s="11"/>
      <c r="D102" s="11"/>
      <c r="E102" s="29" t="s">
        <v>251</v>
      </c>
      <c r="F102" s="30">
        <v>159014000</v>
      </c>
      <c r="G102" s="31">
        <v>156094000</v>
      </c>
      <c r="H102" s="32">
        <f t="shared" si="2"/>
        <v>2920000</v>
      </c>
      <c r="I102" s="32">
        <v>159014000</v>
      </c>
      <c r="J102" s="33">
        <v>0</v>
      </c>
      <c r="K102" s="59">
        <v>8490000</v>
      </c>
    </row>
    <row r="103" spans="1:11" ht="24" customHeight="1" thickBot="1">
      <c r="A103" s="11"/>
      <c r="B103" s="13" t="s">
        <v>123</v>
      </c>
      <c r="C103" s="11"/>
      <c r="D103" s="11"/>
      <c r="E103" s="29" t="s">
        <v>252</v>
      </c>
      <c r="F103" s="30">
        <v>156055000</v>
      </c>
      <c r="G103" s="31">
        <v>153757000</v>
      </c>
      <c r="H103" s="32">
        <f t="shared" si="2"/>
        <v>2298000</v>
      </c>
      <c r="I103" s="32">
        <v>156055000</v>
      </c>
      <c r="J103" s="33">
        <v>0</v>
      </c>
      <c r="K103" s="59">
        <v>1711000</v>
      </c>
    </row>
    <row r="104" spans="1:11" ht="24" customHeight="1" thickBot="1">
      <c r="A104" s="11"/>
      <c r="B104" s="13" t="s">
        <v>124</v>
      </c>
      <c r="C104" s="11"/>
      <c r="D104" s="11"/>
      <c r="E104" s="29" t="s">
        <v>253</v>
      </c>
      <c r="F104" s="30">
        <v>134087000</v>
      </c>
      <c r="G104" s="31">
        <v>131088000</v>
      </c>
      <c r="H104" s="32">
        <f t="shared" si="2"/>
        <v>2999000</v>
      </c>
      <c r="I104" s="32">
        <v>134087000</v>
      </c>
      <c r="J104" s="33">
        <v>0</v>
      </c>
      <c r="K104" s="59">
        <v>6343000</v>
      </c>
    </row>
    <row r="105" spans="1:11" ht="24" customHeight="1" thickBot="1">
      <c r="A105" s="11"/>
      <c r="B105" s="13" t="s">
        <v>125</v>
      </c>
      <c r="C105" s="11"/>
      <c r="D105" s="11"/>
      <c r="E105" s="29" t="s">
        <v>254</v>
      </c>
      <c r="F105" s="30">
        <v>103285000</v>
      </c>
      <c r="G105" s="31">
        <v>100360000</v>
      </c>
      <c r="H105" s="32">
        <f t="shared" si="2"/>
        <v>2925000</v>
      </c>
      <c r="I105" s="32">
        <v>103285000</v>
      </c>
      <c r="J105" s="33">
        <v>0</v>
      </c>
      <c r="K105" s="59">
        <v>2288000</v>
      </c>
    </row>
    <row r="106" spans="1:11" ht="24" customHeight="1" thickBot="1">
      <c r="A106" s="11"/>
      <c r="B106" s="13" t="s">
        <v>126</v>
      </c>
      <c r="C106" s="11"/>
      <c r="D106" s="11"/>
      <c r="E106" s="29" t="s">
        <v>255</v>
      </c>
      <c r="F106" s="30">
        <v>150141000</v>
      </c>
      <c r="G106" s="31">
        <v>145460000</v>
      </c>
      <c r="H106" s="32">
        <f t="shared" si="2"/>
        <v>4681000</v>
      </c>
      <c r="I106" s="32">
        <v>150141000</v>
      </c>
      <c r="J106" s="33">
        <v>0</v>
      </c>
      <c r="K106" s="59">
        <v>5024000</v>
      </c>
    </row>
    <row r="107" spans="1:11" ht="24" customHeight="1" thickBot="1">
      <c r="A107" s="11"/>
      <c r="B107" s="13" t="s">
        <v>127</v>
      </c>
      <c r="C107" s="11"/>
      <c r="D107" s="11"/>
      <c r="E107" s="29" t="s">
        <v>256</v>
      </c>
      <c r="F107" s="30">
        <v>117912000</v>
      </c>
      <c r="G107" s="31">
        <v>113598000</v>
      </c>
      <c r="H107" s="32">
        <f t="shared" si="2"/>
        <v>4314000</v>
      </c>
      <c r="I107" s="32">
        <v>117912000</v>
      </c>
      <c r="J107" s="33">
        <v>0</v>
      </c>
      <c r="K107" s="59">
        <v>9338000</v>
      </c>
    </row>
    <row r="108" spans="1:11" ht="24" customHeight="1" thickBot="1">
      <c r="A108" s="11"/>
      <c r="B108" s="13" t="s">
        <v>128</v>
      </c>
      <c r="C108" s="11"/>
      <c r="D108" s="11"/>
      <c r="E108" s="29" t="s">
        <v>257</v>
      </c>
      <c r="F108" s="30">
        <v>159448000</v>
      </c>
      <c r="G108" s="31">
        <v>150831000</v>
      </c>
      <c r="H108" s="32">
        <f t="shared" si="2"/>
        <v>8617000</v>
      </c>
      <c r="I108" s="32">
        <v>159448000</v>
      </c>
      <c r="J108" s="33">
        <v>0</v>
      </c>
      <c r="K108" s="59">
        <v>1404000</v>
      </c>
    </row>
    <row r="109" spans="1:11" ht="24" customHeight="1" thickBot="1">
      <c r="A109" s="11"/>
      <c r="B109" s="13" t="s">
        <v>129</v>
      </c>
      <c r="C109" s="11"/>
      <c r="D109" s="11"/>
      <c r="E109" s="29" t="s">
        <v>258</v>
      </c>
      <c r="F109" s="30">
        <v>79413000</v>
      </c>
      <c r="G109" s="31">
        <v>78270000</v>
      </c>
      <c r="H109" s="32">
        <f t="shared" si="2"/>
        <v>1143000</v>
      </c>
      <c r="I109" s="32">
        <v>79413000</v>
      </c>
      <c r="J109" s="33">
        <v>0</v>
      </c>
      <c r="K109" s="59">
        <v>9597000</v>
      </c>
    </row>
    <row r="110" spans="1:11" ht="24" customHeight="1" thickBot="1">
      <c r="A110" s="11"/>
      <c r="B110" s="13" t="s">
        <v>130</v>
      </c>
      <c r="C110" s="11"/>
      <c r="D110" s="11"/>
      <c r="E110" s="29" t="s">
        <v>259</v>
      </c>
      <c r="F110" s="30">
        <v>114443000</v>
      </c>
      <c r="G110" s="31">
        <v>112203000</v>
      </c>
      <c r="H110" s="32">
        <f t="shared" si="2"/>
        <v>2240000</v>
      </c>
      <c r="I110" s="32">
        <v>114443000</v>
      </c>
      <c r="J110" s="33">
        <v>0</v>
      </c>
      <c r="K110" s="59">
        <v>3141000</v>
      </c>
    </row>
    <row r="111" spans="1:11" ht="24" customHeight="1" thickBot="1">
      <c r="A111" s="11"/>
      <c r="B111" s="13" t="s">
        <v>131</v>
      </c>
      <c r="C111" s="11"/>
      <c r="D111" s="11"/>
      <c r="E111" s="29" t="s">
        <v>260</v>
      </c>
      <c r="F111" s="30">
        <v>82560000</v>
      </c>
      <c r="G111" s="31">
        <v>81460000</v>
      </c>
      <c r="H111" s="32">
        <f t="shared" si="2"/>
        <v>1100000</v>
      </c>
      <c r="I111" s="32">
        <v>82560000</v>
      </c>
      <c r="J111" s="33">
        <v>0</v>
      </c>
      <c r="K111" s="59">
        <v>26367000</v>
      </c>
    </row>
    <row r="112" spans="1:11" ht="24" customHeight="1" thickBot="1">
      <c r="A112" s="11"/>
      <c r="B112" s="13" t="s">
        <v>132</v>
      </c>
      <c r="C112" s="11"/>
      <c r="D112" s="11"/>
      <c r="E112" s="29" t="s">
        <v>261</v>
      </c>
      <c r="F112" s="30">
        <v>123406000</v>
      </c>
      <c r="G112" s="31">
        <v>120373000</v>
      </c>
      <c r="H112" s="32">
        <f t="shared" si="2"/>
        <v>3033000</v>
      </c>
      <c r="I112" s="32">
        <v>123406000</v>
      </c>
      <c r="J112" s="33">
        <v>0</v>
      </c>
      <c r="K112" s="59">
        <v>21633000</v>
      </c>
    </row>
    <row r="113" spans="1:11" ht="24" customHeight="1" thickBot="1">
      <c r="A113" s="11"/>
      <c r="B113" s="13" t="s">
        <v>133</v>
      </c>
      <c r="C113" s="11"/>
      <c r="D113" s="11"/>
      <c r="E113" s="29" t="s">
        <v>262</v>
      </c>
      <c r="F113" s="30">
        <v>128475000</v>
      </c>
      <c r="G113" s="31">
        <v>124784000</v>
      </c>
      <c r="H113" s="32">
        <f t="shared" si="2"/>
        <v>3691000</v>
      </c>
      <c r="I113" s="32">
        <v>128475000</v>
      </c>
      <c r="J113" s="33">
        <v>0</v>
      </c>
      <c r="K113" s="59">
        <v>2717000</v>
      </c>
    </row>
    <row r="114" spans="1:11" ht="24" customHeight="1" thickBot="1">
      <c r="A114" s="11"/>
      <c r="B114" s="13" t="s">
        <v>134</v>
      </c>
      <c r="C114" s="11"/>
      <c r="D114" s="11"/>
      <c r="E114" s="29" t="s">
        <v>263</v>
      </c>
      <c r="F114" s="30">
        <v>80550000</v>
      </c>
      <c r="G114" s="31">
        <v>80420000</v>
      </c>
      <c r="H114" s="32">
        <f t="shared" si="2"/>
        <v>130000</v>
      </c>
      <c r="I114" s="32">
        <v>80550000</v>
      </c>
      <c r="J114" s="33">
        <v>0</v>
      </c>
      <c r="K114" s="59">
        <v>15919000</v>
      </c>
    </row>
    <row r="115" spans="1:11" ht="24" customHeight="1" thickBot="1">
      <c r="A115" s="11"/>
      <c r="B115" s="13" t="s">
        <v>135</v>
      </c>
      <c r="C115" s="11"/>
      <c r="D115" s="11"/>
      <c r="E115" s="29" t="s">
        <v>264</v>
      </c>
      <c r="F115" s="30">
        <v>265406000</v>
      </c>
      <c r="G115" s="31">
        <v>263412000</v>
      </c>
      <c r="H115" s="32">
        <f aca="true" t="shared" si="3" ref="H115:H146">I115-G115</f>
        <v>1994000</v>
      </c>
      <c r="I115" s="32">
        <v>265406000</v>
      </c>
      <c r="J115" s="33">
        <v>0</v>
      </c>
      <c r="K115" s="59">
        <v>30923000</v>
      </c>
    </row>
    <row r="116" spans="1:11" ht="24" customHeight="1" thickBot="1">
      <c r="A116" s="11"/>
      <c r="B116" s="13" t="s">
        <v>136</v>
      </c>
      <c r="C116" s="11"/>
      <c r="D116" s="11"/>
      <c r="E116" s="29" t="s">
        <v>265</v>
      </c>
      <c r="F116" s="30">
        <v>94392000</v>
      </c>
      <c r="G116" s="31">
        <v>94101000</v>
      </c>
      <c r="H116" s="32">
        <f t="shared" si="3"/>
        <v>291000</v>
      </c>
      <c r="I116" s="32">
        <v>94392000</v>
      </c>
      <c r="J116" s="33">
        <v>0</v>
      </c>
      <c r="K116" s="59">
        <v>7766000</v>
      </c>
    </row>
    <row r="117" spans="1:11" ht="24" customHeight="1" thickBot="1">
      <c r="A117" s="11"/>
      <c r="B117" s="13" t="s">
        <v>137</v>
      </c>
      <c r="C117" s="11"/>
      <c r="D117" s="11"/>
      <c r="E117" s="29" t="s">
        <v>266</v>
      </c>
      <c r="F117" s="30">
        <v>159914000</v>
      </c>
      <c r="G117" s="31">
        <v>159406000</v>
      </c>
      <c r="H117" s="32">
        <f t="shared" si="3"/>
        <v>508000</v>
      </c>
      <c r="I117" s="32">
        <v>159914000</v>
      </c>
      <c r="J117" s="33">
        <v>0</v>
      </c>
      <c r="K117" s="59">
        <v>13145000</v>
      </c>
    </row>
    <row r="118" spans="1:11" ht="24" customHeight="1" thickBot="1">
      <c r="A118" s="11"/>
      <c r="B118" s="13" t="s">
        <v>138</v>
      </c>
      <c r="C118" s="11"/>
      <c r="D118" s="11"/>
      <c r="E118" s="29" t="s">
        <v>267</v>
      </c>
      <c r="F118" s="30">
        <v>203243000</v>
      </c>
      <c r="G118" s="31">
        <v>199203000</v>
      </c>
      <c r="H118" s="32">
        <f t="shared" si="3"/>
        <v>4040000</v>
      </c>
      <c r="I118" s="32">
        <v>203243000</v>
      </c>
      <c r="J118" s="33">
        <v>0</v>
      </c>
      <c r="K118" s="59">
        <v>19370000</v>
      </c>
    </row>
    <row r="119" spans="1:11" ht="24" customHeight="1" thickBot="1">
      <c r="A119" s="11"/>
      <c r="B119" s="13" t="s">
        <v>139</v>
      </c>
      <c r="C119" s="11"/>
      <c r="D119" s="11"/>
      <c r="E119" s="29" t="s">
        <v>268</v>
      </c>
      <c r="F119" s="30">
        <v>507164000</v>
      </c>
      <c r="G119" s="31">
        <v>486815000</v>
      </c>
      <c r="H119" s="32">
        <f t="shared" si="3"/>
        <v>20349000</v>
      </c>
      <c r="I119" s="32">
        <v>507164000</v>
      </c>
      <c r="J119" s="33">
        <v>0</v>
      </c>
      <c r="K119" s="59">
        <v>19822000</v>
      </c>
    </row>
    <row r="120" spans="1:11" ht="24" customHeight="1" thickBot="1">
      <c r="A120" s="11"/>
      <c r="B120" s="13" t="s">
        <v>140</v>
      </c>
      <c r="C120" s="11"/>
      <c r="D120" s="11"/>
      <c r="E120" s="29" t="s">
        <v>269</v>
      </c>
      <c r="F120" s="30">
        <v>78489000</v>
      </c>
      <c r="G120" s="31">
        <v>77683000</v>
      </c>
      <c r="H120" s="32">
        <f t="shared" si="3"/>
        <v>806000</v>
      </c>
      <c r="I120" s="32">
        <v>78489000</v>
      </c>
      <c r="J120" s="33">
        <v>0</v>
      </c>
      <c r="K120" s="59">
        <v>13063000</v>
      </c>
    </row>
    <row r="121" spans="1:11" ht="24" customHeight="1" thickBot="1">
      <c r="A121" s="11"/>
      <c r="B121" s="13" t="s">
        <v>141</v>
      </c>
      <c r="C121" s="11"/>
      <c r="D121" s="11"/>
      <c r="E121" s="29" t="s">
        <v>270</v>
      </c>
      <c r="F121" s="30">
        <v>71043000</v>
      </c>
      <c r="G121" s="31">
        <v>70771000</v>
      </c>
      <c r="H121" s="32">
        <f t="shared" si="3"/>
        <v>272000</v>
      </c>
      <c r="I121" s="32">
        <v>71043000</v>
      </c>
      <c r="J121" s="33">
        <v>0</v>
      </c>
      <c r="K121" s="59">
        <v>2782000</v>
      </c>
    </row>
    <row r="122" spans="1:11" ht="24" customHeight="1" thickBot="1">
      <c r="A122" s="11"/>
      <c r="B122" s="13" t="s">
        <v>142</v>
      </c>
      <c r="C122" s="11"/>
      <c r="D122" s="11"/>
      <c r="E122" s="29" t="s">
        <v>271</v>
      </c>
      <c r="F122" s="30">
        <v>99483000</v>
      </c>
      <c r="G122" s="31">
        <v>99201000</v>
      </c>
      <c r="H122" s="32">
        <f t="shared" si="3"/>
        <v>282000</v>
      </c>
      <c r="I122" s="32">
        <v>99483000</v>
      </c>
      <c r="J122" s="33">
        <v>0</v>
      </c>
      <c r="K122" s="59">
        <v>6320000</v>
      </c>
    </row>
    <row r="123" spans="1:11" ht="24" customHeight="1" thickBot="1">
      <c r="A123" s="11"/>
      <c r="B123" s="13" t="s">
        <v>143</v>
      </c>
      <c r="C123" s="11"/>
      <c r="D123" s="11"/>
      <c r="E123" s="29" t="s">
        <v>272</v>
      </c>
      <c r="F123" s="30">
        <v>103031000</v>
      </c>
      <c r="G123" s="31">
        <v>103005000</v>
      </c>
      <c r="H123" s="32">
        <f t="shared" si="3"/>
        <v>26000</v>
      </c>
      <c r="I123" s="32">
        <v>103031000</v>
      </c>
      <c r="J123" s="33">
        <v>0</v>
      </c>
      <c r="K123" s="59">
        <v>14400000</v>
      </c>
    </row>
    <row r="124" spans="1:11" ht="24" customHeight="1" thickBot="1">
      <c r="A124" s="11"/>
      <c r="B124" s="13" t="s">
        <v>144</v>
      </c>
      <c r="C124" s="11"/>
      <c r="D124" s="11"/>
      <c r="E124" s="29" t="s">
        <v>273</v>
      </c>
      <c r="F124" s="30">
        <v>507126000</v>
      </c>
      <c r="G124" s="31">
        <v>505848000</v>
      </c>
      <c r="H124" s="32">
        <f t="shared" si="3"/>
        <v>1278000</v>
      </c>
      <c r="I124" s="32">
        <v>507126000</v>
      </c>
      <c r="J124" s="33">
        <v>0</v>
      </c>
      <c r="K124" s="59">
        <v>135148000</v>
      </c>
    </row>
    <row r="125" spans="1:11" ht="24" customHeight="1" thickBot="1">
      <c r="A125" s="11"/>
      <c r="B125" s="13" t="s">
        <v>145</v>
      </c>
      <c r="C125" s="11"/>
      <c r="D125" s="11"/>
      <c r="E125" s="29" t="s">
        <v>274</v>
      </c>
      <c r="F125" s="30">
        <v>103779000</v>
      </c>
      <c r="G125" s="31">
        <v>100428000</v>
      </c>
      <c r="H125" s="32">
        <f t="shared" si="3"/>
        <v>3351000</v>
      </c>
      <c r="I125" s="32">
        <v>103779000</v>
      </c>
      <c r="J125" s="33">
        <v>0</v>
      </c>
      <c r="K125" s="59">
        <v>2097000</v>
      </c>
    </row>
    <row r="126" spans="1:11" ht="24" customHeight="1" thickBot="1">
      <c r="A126" s="11"/>
      <c r="B126" s="13" t="s">
        <v>146</v>
      </c>
      <c r="C126" s="11"/>
      <c r="D126" s="11"/>
      <c r="E126" s="29" t="s">
        <v>275</v>
      </c>
      <c r="F126" s="30">
        <v>115664000</v>
      </c>
      <c r="G126" s="31">
        <v>109562000</v>
      </c>
      <c r="H126" s="32">
        <f t="shared" si="3"/>
        <v>6102000</v>
      </c>
      <c r="I126" s="32">
        <v>115664000</v>
      </c>
      <c r="J126" s="33">
        <v>0</v>
      </c>
      <c r="K126" s="59">
        <v>4905000</v>
      </c>
    </row>
    <row r="127" spans="1:11" ht="24" customHeight="1" thickBot="1">
      <c r="A127" s="11"/>
      <c r="B127" s="13" t="s">
        <v>147</v>
      </c>
      <c r="C127" s="11"/>
      <c r="D127" s="11"/>
      <c r="E127" s="29" t="s">
        <v>276</v>
      </c>
      <c r="F127" s="30">
        <v>92248000</v>
      </c>
      <c r="G127" s="31">
        <v>89971000</v>
      </c>
      <c r="H127" s="32">
        <f t="shared" si="3"/>
        <v>2277000</v>
      </c>
      <c r="I127" s="32">
        <v>92248000</v>
      </c>
      <c r="J127" s="33">
        <v>0</v>
      </c>
      <c r="K127" s="59">
        <v>5195000</v>
      </c>
    </row>
    <row r="128" spans="1:11" ht="24" customHeight="1" thickBot="1">
      <c r="A128" s="11"/>
      <c r="B128" s="13" t="s">
        <v>148</v>
      </c>
      <c r="C128" s="11"/>
      <c r="D128" s="11"/>
      <c r="E128" s="29" t="s">
        <v>277</v>
      </c>
      <c r="F128" s="30">
        <v>39438000</v>
      </c>
      <c r="G128" s="31">
        <v>38994000</v>
      </c>
      <c r="H128" s="32">
        <f t="shared" si="3"/>
        <v>444000</v>
      </c>
      <c r="I128" s="32">
        <v>39438000</v>
      </c>
      <c r="J128" s="33">
        <v>0</v>
      </c>
      <c r="K128" s="59">
        <v>9205000</v>
      </c>
    </row>
    <row r="129" spans="1:11" ht="24" customHeight="1" thickBot="1">
      <c r="A129" s="11"/>
      <c r="B129" s="13" t="s">
        <v>149</v>
      </c>
      <c r="C129" s="11"/>
      <c r="D129" s="11"/>
      <c r="E129" s="29" t="s">
        <v>278</v>
      </c>
      <c r="F129" s="30">
        <v>45247000</v>
      </c>
      <c r="G129" s="31">
        <v>44797000</v>
      </c>
      <c r="H129" s="32">
        <f t="shared" si="3"/>
        <v>450000</v>
      </c>
      <c r="I129" s="32">
        <v>45247000</v>
      </c>
      <c r="J129" s="33">
        <v>0</v>
      </c>
      <c r="K129" s="59">
        <v>2089000</v>
      </c>
    </row>
    <row r="130" spans="1:11" ht="24" customHeight="1" thickBot="1">
      <c r="A130" s="11"/>
      <c r="B130" s="13" t="s">
        <v>150</v>
      </c>
      <c r="C130" s="11"/>
      <c r="D130" s="11"/>
      <c r="E130" s="29" t="s">
        <v>279</v>
      </c>
      <c r="F130" s="30">
        <v>7061000</v>
      </c>
      <c r="G130" s="31">
        <v>7061000</v>
      </c>
      <c r="H130" s="32">
        <f t="shared" si="3"/>
        <v>0</v>
      </c>
      <c r="I130" s="32">
        <v>7061000</v>
      </c>
      <c r="J130" s="33">
        <v>0</v>
      </c>
      <c r="K130" s="59">
        <v>1273000</v>
      </c>
    </row>
    <row r="131" spans="1:11" ht="24" customHeight="1" thickBot="1">
      <c r="A131" s="11"/>
      <c r="B131" s="13" t="s">
        <v>151</v>
      </c>
      <c r="C131" s="11"/>
      <c r="D131" s="11"/>
      <c r="E131" s="29" t="s">
        <v>280</v>
      </c>
      <c r="F131" s="30">
        <v>30194000</v>
      </c>
      <c r="G131" s="31">
        <v>29515000</v>
      </c>
      <c r="H131" s="32">
        <f t="shared" si="3"/>
        <v>679000</v>
      </c>
      <c r="I131" s="32">
        <v>30194000</v>
      </c>
      <c r="J131" s="33">
        <v>0</v>
      </c>
      <c r="K131" s="59">
        <v>5465000</v>
      </c>
    </row>
    <row r="132" spans="1:11" ht="24" customHeight="1" thickBot="1">
      <c r="A132" s="11"/>
      <c r="B132" s="13" t="s">
        <v>152</v>
      </c>
      <c r="C132" s="11"/>
      <c r="D132" s="11"/>
      <c r="E132" s="29" t="s">
        <v>281</v>
      </c>
      <c r="F132" s="30">
        <v>21082000</v>
      </c>
      <c r="G132" s="31">
        <v>20615000</v>
      </c>
      <c r="H132" s="32">
        <f t="shared" si="3"/>
        <v>467000</v>
      </c>
      <c r="I132" s="32">
        <v>21082000</v>
      </c>
      <c r="J132" s="33">
        <v>0</v>
      </c>
      <c r="K132" s="59">
        <v>1677000</v>
      </c>
    </row>
    <row r="133" spans="1:11" ht="24" customHeight="1" thickBot="1">
      <c r="A133" s="11"/>
      <c r="B133" s="13" t="s">
        <v>153</v>
      </c>
      <c r="C133" s="11"/>
      <c r="D133" s="11"/>
      <c r="E133" s="29" t="s">
        <v>282</v>
      </c>
      <c r="F133" s="30">
        <v>103557000</v>
      </c>
      <c r="G133" s="31">
        <v>101829000</v>
      </c>
      <c r="H133" s="32">
        <f t="shared" si="3"/>
        <v>1728000</v>
      </c>
      <c r="I133" s="32">
        <v>103557000</v>
      </c>
      <c r="J133" s="33">
        <v>0</v>
      </c>
      <c r="K133" s="59">
        <v>2629000</v>
      </c>
    </row>
    <row r="134" spans="1:11" ht="24" customHeight="1" thickBot="1">
      <c r="A134" s="11"/>
      <c r="B134" s="13" t="s">
        <v>154</v>
      </c>
      <c r="C134" s="11"/>
      <c r="D134" s="11"/>
      <c r="E134" s="29" t="s">
        <v>283</v>
      </c>
      <c r="F134" s="30">
        <v>68170000</v>
      </c>
      <c r="G134" s="31">
        <v>67530000</v>
      </c>
      <c r="H134" s="32">
        <f t="shared" si="3"/>
        <v>640000</v>
      </c>
      <c r="I134" s="32">
        <v>68170000</v>
      </c>
      <c r="J134" s="33">
        <v>0</v>
      </c>
      <c r="K134" s="59">
        <v>1585000</v>
      </c>
    </row>
    <row r="135" spans="1:11" ht="24" customHeight="1" thickBot="1">
      <c r="A135" s="11"/>
      <c r="B135" s="13" t="s">
        <v>155</v>
      </c>
      <c r="C135" s="11"/>
      <c r="D135" s="11"/>
      <c r="E135" s="29" t="s">
        <v>284</v>
      </c>
      <c r="F135" s="30">
        <v>63753000</v>
      </c>
      <c r="G135" s="31">
        <v>62647000</v>
      </c>
      <c r="H135" s="32">
        <f t="shared" si="3"/>
        <v>1106000</v>
      </c>
      <c r="I135" s="32">
        <v>63753000</v>
      </c>
      <c r="J135" s="33">
        <v>0</v>
      </c>
      <c r="K135" s="59">
        <v>785000</v>
      </c>
    </row>
    <row r="136" spans="1:11" ht="24" customHeight="1" thickBot="1">
      <c r="A136" s="11"/>
      <c r="B136" s="13" t="s">
        <v>156</v>
      </c>
      <c r="C136" s="11"/>
      <c r="D136" s="11"/>
      <c r="E136" s="29" t="s">
        <v>285</v>
      </c>
      <c r="F136" s="30">
        <v>716301000</v>
      </c>
      <c r="G136" s="31">
        <v>681728000</v>
      </c>
      <c r="H136" s="32">
        <f t="shared" si="3"/>
        <v>34573000</v>
      </c>
      <c r="I136" s="32">
        <v>716301000</v>
      </c>
      <c r="J136" s="33">
        <v>0</v>
      </c>
      <c r="K136" s="59">
        <v>31992000</v>
      </c>
    </row>
    <row r="137" spans="1:11" ht="24" customHeight="1" thickBot="1">
      <c r="A137" s="11"/>
      <c r="B137" s="13" t="s">
        <v>157</v>
      </c>
      <c r="C137" s="11"/>
      <c r="D137" s="11"/>
      <c r="E137" s="29" t="s">
        <v>286</v>
      </c>
      <c r="F137" s="30">
        <v>257558000</v>
      </c>
      <c r="G137" s="31">
        <v>250495000</v>
      </c>
      <c r="H137" s="32">
        <f t="shared" si="3"/>
        <v>7063000</v>
      </c>
      <c r="I137" s="32">
        <v>257558000</v>
      </c>
      <c r="J137" s="33">
        <v>0</v>
      </c>
      <c r="K137" s="59">
        <v>9053000</v>
      </c>
    </row>
    <row r="138" spans="1:11" ht="24" customHeight="1" thickBot="1">
      <c r="A138" s="11"/>
      <c r="B138" s="13" t="s">
        <v>158</v>
      </c>
      <c r="C138" s="11"/>
      <c r="D138" s="11"/>
      <c r="E138" s="29" t="s">
        <v>287</v>
      </c>
      <c r="F138" s="30">
        <v>121700000</v>
      </c>
      <c r="G138" s="31">
        <v>115353000</v>
      </c>
      <c r="H138" s="32">
        <f t="shared" si="3"/>
        <v>6347000</v>
      </c>
      <c r="I138" s="32">
        <v>121700000</v>
      </c>
      <c r="J138" s="33">
        <v>0</v>
      </c>
      <c r="K138" s="59">
        <v>4341000</v>
      </c>
    </row>
    <row r="139" spans="1:11" ht="24" customHeight="1" thickBot="1">
      <c r="A139" s="11"/>
      <c r="B139" s="13" t="s">
        <v>159</v>
      </c>
      <c r="C139" s="11"/>
      <c r="D139" s="11"/>
      <c r="E139" s="29" t="s">
        <v>288</v>
      </c>
      <c r="F139" s="30">
        <v>40890000</v>
      </c>
      <c r="G139" s="31">
        <v>40342000</v>
      </c>
      <c r="H139" s="32">
        <f t="shared" si="3"/>
        <v>548000</v>
      </c>
      <c r="I139" s="32">
        <v>40890000</v>
      </c>
      <c r="J139" s="33">
        <v>0</v>
      </c>
      <c r="K139" s="59">
        <v>2836000</v>
      </c>
    </row>
    <row r="140" spans="1:11" ht="24" customHeight="1" thickBot="1">
      <c r="A140" s="11"/>
      <c r="B140" s="13" t="s">
        <v>160</v>
      </c>
      <c r="C140" s="11"/>
      <c r="D140" s="11"/>
      <c r="E140" s="29" t="s">
        <v>289</v>
      </c>
      <c r="F140" s="30">
        <v>22168000</v>
      </c>
      <c r="G140" s="31">
        <v>21779000</v>
      </c>
      <c r="H140" s="32">
        <f t="shared" si="3"/>
        <v>389000</v>
      </c>
      <c r="I140" s="32">
        <v>22168000</v>
      </c>
      <c r="J140" s="33">
        <v>0</v>
      </c>
      <c r="K140" s="59">
        <v>3772000</v>
      </c>
    </row>
    <row r="141" spans="1:11" ht="24" customHeight="1" thickBot="1">
      <c r="A141" s="11"/>
      <c r="B141" s="13" t="s">
        <v>161</v>
      </c>
      <c r="C141" s="11"/>
      <c r="D141" s="11"/>
      <c r="E141" s="29" t="s">
        <v>290</v>
      </c>
      <c r="F141" s="30">
        <v>41179000</v>
      </c>
      <c r="G141" s="31">
        <v>40362000</v>
      </c>
      <c r="H141" s="32">
        <f t="shared" si="3"/>
        <v>817000</v>
      </c>
      <c r="I141" s="32">
        <v>41179000</v>
      </c>
      <c r="J141" s="33">
        <v>0</v>
      </c>
      <c r="K141" s="59">
        <v>1262000</v>
      </c>
    </row>
    <row r="142" spans="1:11" ht="24" customHeight="1" thickBot="1">
      <c r="A142" s="11"/>
      <c r="B142" s="13" t="s">
        <v>162</v>
      </c>
      <c r="C142" s="11"/>
      <c r="D142" s="11"/>
      <c r="E142" s="29" t="s">
        <v>291</v>
      </c>
      <c r="F142" s="30">
        <v>108140000</v>
      </c>
      <c r="G142" s="31">
        <v>105791000</v>
      </c>
      <c r="H142" s="32">
        <f t="shared" si="3"/>
        <v>2349000</v>
      </c>
      <c r="I142" s="32">
        <v>108140000</v>
      </c>
      <c r="J142" s="33">
        <v>0</v>
      </c>
      <c r="K142" s="59">
        <v>4597000</v>
      </c>
    </row>
    <row r="143" spans="1:11" ht="24" customHeight="1" thickBot="1">
      <c r="A143" s="11"/>
      <c r="B143" s="13" t="s">
        <v>163</v>
      </c>
      <c r="C143" s="11"/>
      <c r="D143" s="11"/>
      <c r="E143" s="29" t="s">
        <v>292</v>
      </c>
      <c r="F143" s="30">
        <v>54930000</v>
      </c>
      <c r="G143" s="31">
        <v>54066000</v>
      </c>
      <c r="H143" s="32">
        <f t="shared" si="3"/>
        <v>864000</v>
      </c>
      <c r="I143" s="32">
        <v>54930000</v>
      </c>
      <c r="J143" s="33">
        <v>0</v>
      </c>
      <c r="K143" s="59">
        <v>3026000</v>
      </c>
    </row>
    <row r="144" spans="1:11" ht="24" customHeight="1" thickBot="1">
      <c r="A144" s="11"/>
      <c r="B144" s="13" t="s">
        <v>164</v>
      </c>
      <c r="C144" s="11"/>
      <c r="D144" s="11"/>
      <c r="E144" s="29" t="s">
        <v>293</v>
      </c>
      <c r="F144" s="30">
        <v>28207000</v>
      </c>
      <c r="G144" s="31">
        <v>27462000</v>
      </c>
      <c r="H144" s="32">
        <f t="shared" si="3"/>
        <v>745000</v>
      </c>
      <c r="I144" s="32">
        <v>28207000</v>
      </c>
      <c r="J144" s="33">
        <v>0</v>
      </c>
      <c r="K144" s="59">
        <v>2006000</v>
      </c>
    </row>
    <row r="145" spans="1:11" ht="24" customHeight="1" thickBot="1">
      <c r="A145" s="11"/>
      <c r="B145" s="13" t="s">
        <v>165</v>
      </c>
      <c r="C145" s="11"/>
      <c r="D145" s="11"/>
      <c r="E145" s="29" t="s">
        <v>294</v>
      </c>
      <c r="F145" s="30">
        <v>193682000</v>
      </c>
      <c r="G145" s="31">
        <v>187657000</v>
      </c>
      <c r="H145" s="32">
        <f t="shared" si="3"/>
        <v>6025000</v>
      </c>
      <c r="I145" s="32">
        <v>193682000</v>
      </c>
      <c r="J145" s="33">
        <v>0</v>
      </c>
      <c r="K145" s="59">
        <v>46775000</v>
      </c>
    </row>
    <row r="146" spans="1:11" ht="24" customHeight="1" thickBot="1">
      <c r="A146" s="11"/>
      <c r="B146" s="13" t="s">
        <v>166</v>
      </c>
      <c r="C146" s="11"/>
      <c r="D146" s="11"/>
      <c r="E146" s="29" t="s">
        <v>295</v>
      </c>
      <c r="F146" s="30">
        <v>154604000</v>
      </c>
      <c r="G146" s="31">
        <v>150832000</v>
      </c>
      <c r="H146" s="32">
        <f t="shared" si="3"/>
        <v>3772000</v>
      </c>
      <c r="I146" s="32">
        <v>154604000</v>
      </c>
      <c r="J146" s="33">
        <v>0</v>
      </c>
      <c r="K146" s="59">
        <v>17168000</v>
      </c>
    </row>
    <row r="147" spans="1:11" ht="24" customHeight="1" thickBot="1">
      <c r="A147" s="11"/>
      <c r="B147" s="13" t="s">
        <v>167</v>
      </c>
      <c r="C147" s="11"/>
      <c r="D147" s="11"/>
      <c r="E147" s="29" t="s">
        <v>296</v>
      </c>
      <c r="F147" s="30">
        <v>124957000</v>
      </c>
      <c r="G147" s="31">
        <v>122036000</v>
      </c>
      <c r="H147" s="32">
        <f>I147-G147</f>
        <v>2921000</v>
      </c>
      <c r="I147" s="32">
        <v>124957000</v>
      </c>
      <c r="J147" s="33">
        <v>0</v>
      </c>
      <c r="K147" s="59">
        <v>4871000</v>
      </c>
    </row>
    <row r="148" spans="1:11" ht="19.5" customHeight="1" hidden="1" thickBot="1">
      <c r="A148" s="2" t="s">
        <v>3</v>
      </c>
      <c r="C148" s="11"/>
      <c r="D148" s="11"/>
      <c r="E148" s="35"/>
      <c r="F148" s="36"/>
      <c r="G148" s="37"/>
      <c r="H148" s="38"/>
      <c r="I148" s="38"/>
      <c r="J148" s="36"/>
      <c r="K148" s="36"/>
    </row>
    <row r="149" spans="1:11" ht="12" customHeight="1" thickBot="1">
      <c r="A149" s="14" t="s">
        <v>3</v>
      </c>
      <c r="E149" s="41"/>
      <c r="F149" s="41"/>
      <c r="G149" s="41"/>
      <c r="H149" s="41"/>
      <c r="I149" s="41"/>
      <c r="J149" s="41"/>
      <c r="K149" s="41"/>
    </row>
    <row r="150" spans="2:11" ht="30" customHeight="1">
      <c r="B150" s="7" t="s">
        <v>30</v>
      </c>
      <c r="E150" s="42" t="s">
        <v>297</v>
      </c>
      <c r="F150" s="43">
        <v>40951679000</v>
      </c>
      <c r="G150" s="44">
        <v>38376097000</v>
      </c>
      <c r="H150" s="45">
        <f>I150-G150</f>
        <v>2575582000</v>
      </c>
      <c r="I150" s="45">
        <v>40951679000</v>
      </c>
      <c r="J150" s="46">
        <v>0</v>
      </c>
      <c r="K150" s="43">
        <v>2466362000</v>
      </c>
    </row>
    <row r="151" spans="2:11" ht="30" customHeight="1">
      <c r="B151" s="7" t="s">
        <v>31</v>
      </c>
      <c r="E151" s="47" t="s">
        <v>27</v>
      </c>
      <c r="F151" s="48">
        <v>55191012000</v>
      </c>
      <c r="G151" s="49">
        <v>45104048000</v>
      </c>
      <c r="H151" s="50">
        <f>I151-G151</f>
        <v>11452071000</v>
      </c>
      <c r="I151" s="50">
        <v>56556119000</v>
      </c>
      <c r="J151" s="51">
        <v>146993000</v>
      </c>
      <c r="K151" s="48">
        <v>10140245271</v>
      </c>
    </row>
    <row r="152" spans="1:11" s="16" customFormat="1" ht="30" customHeight="1" thickBot="1">
      <c r="A152" s="15" t="s">
        <v>3</v>
      </c>
      <c r="B152" s="15"/>
      <c r="C152" s="15"/>
      <c r="D152" s="15"/>
      <c r="E152" s="53" t="s">
        <v>28</v>
      </c>
      <c r="F152" s="54">
        <f aca="true" t="shared" si="4" ref="F152:K152">F150+F151</f>
        <v>96142691000</v>
      </c>
      <c r="G152" s="55">
        <f t="shared" si="4"/>
        <v>83480145000</v>
      </c>
      <c r="H152" s="56">
        <f t="shared" si="4"/>
        <v>14027653000</v>
      </c>
      <c r="I152" s="56">
        <f t="shared" si="4"/>
        <v>97507798000</v>
      </c>
      <c r="J152" s="57">
        <f t="shared" si="4"/>
        <v>146993000</v>
      </c>
      <c r="K152" s="54">
        <f t="shared" si="4"/>
        <v>12606607271</v>
      </c>
    </row>
    <row r="153" spans="1:11" ht="15">
      <c r="A153" s="3"/>
      <c r="B153" s="3"/>
      <c r="C153" s="3"/>
      <c r="D153" s="3"/>
      <c r="E153" s="3"/>
      <c r="F153" s="17"/>
      <c r="G153" s="17"/>
      <c r="H153" s="17"/>
      <c r="I153" s="17"/>
      <c r="J153" s="17"/>
      <c r="K153" s="17"/>
    </row>
  </sheetData>
  <sheetProtection/>
  <mergeCells count="13">
    <mergeCell ref="E10:K10"/>
    <mergeCell ref="I16:I17"/>
    <mergeCell ref="J16:J17"/>
    <mergeCell ref="E11:K11"/>
    <mergeCell ref="E12:K12"/>
    <mergeCell ref="F14:K14"/>
    <mergeCell ref="G15:I15"/>
    <mergeCell ref="J15:K15"/>
    <mergeCell ref="F15:F17"/>
    <mergeCell ref="E15:E17"/>
    <mergeCell ref="K16:K17"/>
    <mergeCell ref="G16:G17"/>
    <mergeCell ref="H16:H17"/>
  </mergeCells>
  <printOptions/>
  <pageMargins left="0.31496062992125984" right="0.31496062992125984" top="0.3937007874015748" bottom="0.5905511811023623" header="0.2755905511811024" footer="0.3937007874015748"/>
  <pageSetup fitToHeight="2" horizontalDpi="600" verticalDpi="600" orientation="portrait" paperSize="9" scale="44" r:id="rId1"/>
  <rowBreaks count="1" manualBreakCount="1">
    <brk id="8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75" zoomScaleNormal="75" zoomScalePageLayoutView="0" workbookViewId="0" topLeftCell="G11">
      <selection activeCell="R80" sqref="R80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5.125" style="7" hidden="1" customWidth="1"/>
    <col min="5" max="5" width="101.125" style="7" bestFit="1" customWidth="1"/>
    <col min="6" max="22" width="20.75390625" style="7" customWidth="1"/>
    <col min="23" max="23" width="20.375" style="7" customWidth="1"/>
    <col min="24" max="16384" width="9.125" style="7" customWidth="1"/>
  </cols>
  <sheetData>
    <row r="1" spans="1:23" ht="15" hidden="1">
      <c r="A1" s="1" t="s">
        <v>0</v>
      </c>
      <c r="B1" s="2" t="s">
        <v>36</v>
      </c>
      <c r="C1" s="3"/>
      <c r="D1" s="4" t="s">
        <v>2</v>
      </c>
      <c r="E1" s="5" t="s">
        <v>22</v>
      </c>
      <c r="F1" s="6" t="s">
        <v>33</v>
      </c>
      <c r="G1" s="6" t="s">
        <v>4</v>
      </c>
      <c r="H1" s="6" t="s">
        <v>3</v>
      </c>
      <c r="I1" s="6" t="s">
        <v>4</v>
      </c>
      <c r="J1" s="6" t="s">
        <v>21</v>
      </c>
      <c r="K1" s="6" t="s">
        <v>21</v>
      </c>
      <c r="L1" s="6" t="s">
        <v>33</v>
      </c>
      <c r="M1" s="6" t="s">
        <v>4</v>
      </c>
      <c r="N1" s="6" t="s">
        <v>3</v>
      </c>
      <c r="O1" s="6" t="s">
        <v>4</v>
      </c>
      <c r="P1" s="6" t="s">
        <v>21</v>
      </c>
      <c r="Q1" s="6" t="s">
        <v>21</v>
      </c>
      <c r="R1" s="6" t="s">
        <v>33</v>
      </c>
      <c r="S1" s="6" t="s">
        <v>4</v>
      </c>
      <c r="T1" s="6" t="s">
        <v>3</v>
      </c>
      <c r="U1" s="6" t="s">
        <v>4</v>
      </c>
      <c r="V1" s="6" t="s">
        <v>21</v>
      </c>
      <c r="W1" s="6" t="s">
        <v>21</v>
      </c>
    </row>
    <row r="2" spans="1:23" ht="15" hidden="1">
      <c r="A2" s="8" t="s">
        <v>5</v>
      </c>
      <c r="B2" s="2" t="s">
        <v>24</v>
      </c>
      <c r="C2" s="3" t="s">
        <v>38</v>
      </c>
      <c r="D2" s="4" t="s">
        <v>6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  <c r="H2" s="10"/>
      <c r="I2" s="10" t="str">
        <f>ButceYil</f>
        <v>2020</v>
      </c>
      <c r="J2" s="10" t="str">
        <f>ButceYil</f>
        <v>2020</v>
      </c>
      <c r="K2" s="10" t="str">
        <f>ButceYil</f>
        <v>2020</v>
      </c>
      <c r="L2" s="10" t="str">
        <f>ButceYil</f>
        <v>2020</v>
      </c>
      <c r="M2" s="10" t="str">
        <f>ButceYil</f>
        <v>2020</v>
      </c>
      <c r="N2" s="10"/>
      <c r="O2" s="10" t="str">
        <f>ButceYil</f>
        <v>2020</v>
      </c>
      <c r="P2" s="10" t="str">
        <f>ButceYil</f>
        <v>2020</v>
      </c>
      <c r="Q2" s="10" t="str">
        <f>ButceYil</f>
        <v>2020</v>
      </c>
      <c r="R2" s="10" t="str">
        <f>ButceYil</f>
        <v>2020</v>
      </c>
      <c r="S2" s="10" t="str">
        <f>ButceYil</f>
        <v>2020</v>
      </c>
      <c r="T2" s="10"/>
      <c r="U2" s="10" t="str">
        <f>ButceYil</f>
        <v>2020</v>
      </c>
      <c r="V2" s="10" t="str">
        <f>ButceYil</f>
        <v>2020</v>
      </c>
      <c r="W2" s="10" t="str">
        <f>ButceYil</f>
        <v>2020</v>
      </c>
    </row>
    <row r="3" spans="1:23" ht="15" hidden="1">
      <c r="A3" s="8"/>
      <c r="B3" s="2"/>
      <c r="C3" s="3"/>
      <c r="D3" s="4" t="s">
        <v>32</v>
      </c>
      <c r="E3" s="9"/>
      <c r="F3" s="10" t="str">
        <f>ButceYil</f>
        <v>2020</v>
      </c>
      <c r="G3" s="10"/>
      <c r="H3" s="10"/>
      <c r="I3" s="10"/>
      <c r="J3" s="10"/>
      <c r="K3" s="10"/>
      <c r="L3" s="10" t="str">
        <f>ButceYil</f>
        <v>2020</v>
      </c>
      <c r="M3" s="10"/>
      <c r="N3" s="10"/>
      <c r="O3" s="10"/>
      <c r="P3" s="10"/>
      <c r="Q3" s="10"/>
      <c r="R3" s="10" t="str">
        <f>ButceYil</f>
        <v>2020</v>
      </c>
      <c r="S3" s="10"/>
      <c r="T3" s="10"/>
      <c r="U3" s="10"/>
      <c r="V3" s="10"/>
      <c r="W3" s="10"/>
    </row>
    <row r="4" spans="1:23" ht="15" hidden="1">
      <c r="A4" s="8" t="s">
        <v>7</v>
      </c>
      <c r="B4" s="2" t="s">
        <v>35</v>
      </c>
      <c r="C4" s="3" t="s">
        <v>37</v>
      </c>
      <c r="D4" s="4" t="s">
        <v>8</v>
      </c>
      <c r="F4" s="10" t="str">
        <f>Asama</f>
        <v>3</v>
      </c>
      <c r="G4" s="10" t="str">
        <f>Asama</f>
        <v>3</v>
      </c>
      <c r="H4" s="10"/>
      <c r="I4" s="10" t="str">
        <f>Asama</f>
        <v>3</v>
      </c>
      <c r="J4" s="10" t="str">
        <f>Asama</f>
        <v>3</v>
      </c>
      <c r="K4" s="10" t="str">
        <f>Asama</f>
        <v>3</v>
      </c>
      <c r="L4" s="10">
        <f>Asama+10</f>
        <v>13</v>
      </c>
      <c r="M4" s="10">
        <f>Asama+10</f>
        <v>13</v>
      </c>
      <c r="N4" s="10"/>
      <c r="O4" s="10">
        <f>Asama+10</f>
        <v>13</v>
      </c>
      <c r="P4" s="10">
        <f>Asama+10</f>
        <v>13</v>
      </c>
      <c r="Q4" s="10">
        <f>Asama+10</f>
        <v>13</v>
      </c>
      <c r="R4" s="10">
        <f>Asama+20</f>
        <v>23</v>
      </c>
      <c r="S4" s="10">
        <f>Asama+20</f>
        <v>23</v>
      </c>
      <c r="T4" s="10"/>
      <c r="U4" s="10">
        <f>Asama+20</f>
        <v>23</v>
      </c>
      <c r="V4" s="10">
        <f>Asama+20</f>
        <v>23</v>
      </c>
      <c r="W4" s="10">
        <f>Asama+20</f>
        <v>23</v>
      </c>
    </row>
    <row r="5" spans="1:23" ht="15" hidden="1">
      <c r="A5" s="8" t="s">
        <v>23</v>
      </c>
      <c r="B5" s="3" t="s">
        <v>36</v>
      </c>
      <c r="C5" s="3"/>
      <c r="D5" s="4" t="s">
        <v>9</v>
      </c>
      <c r="F5" s="6"/>
      <c r="G5" s="11" t="s">
        <v>25</v>
      </c>
      <c r="H5" s="11"/>
      <c r="I5" s="11"/>
      <c r="K5" s="11"/>
      <c r="L5" s="6"/>
      <c r="M5" s="11" t="s">
        <v>25</v>
      </c>
      <c r="N5" s="11"/>
      <c r="O5" s="11"/>
      <c r="Q5" s="11"/>
      <c r="R5" s="6"/>
      <c r="S5" s="11" t="s">
        <v>25</v>
      </c>
      <c r="T5" s="11"/>
      <c r="U5" s="11"/>
      <c r="W5" s="11"/>
    </row>
    <row r="6" spans="1:23" ht="15" hidden="1">
      <c r="A6" s="3"/>
      <c r="B6" s="3"/>
      <c r="C6" s="3"/>
      <c r="D6" s="4" t="s">
        <v>16</v>
      </c>
      <c r="F6" s="6"/>
      <c r="G6" s="11"/>
      <c r="H6" s="11"/>
      <c r="I6" s="11"/>
      <c r="J6" s="11" t="s">
        <v>17</v>
      </c>
      <c r="K6" s="11" t="s">
        <v>24</v>
      </c>
      <c r="L6" s="6"/>
      <c r="M6" s="11"/>
      <c r="N6" s="11"/>
      <c r="O6" s="11"/>
      <c r="P6" s="10">
        <v>5</v>
      </c>
      <c r="Q6" s="11" t="s">
        <v>24</v>
      </c>
      <c r="R6" s="6"/>
      <c r="S6" s="11"/>
      <c r="T6" s="11"/>
      <c r="U6" s="11"/>
      <c r="V6" s="10">
        <v>5</v>
      </c>
      <c r="W6" s="11" t="s">
        <v>24</v>
      </c>
    </row>
    <row r="7" spans="1:23" ht="15" hidden="1">
      <c r="A7" s="12"/>
      <c r="B7" s="12"/>
      <c r="C7" s="12"/>
      <c r="D7" s="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 hidden="1">
      <c r="A8" s="12" t="s">
        <v>29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9.5" customHeight="1" hidden="1">
      <c r="A9" s="3"/>
      <c r="B9" s="3"/>
      <c r="C9" s="3"/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W9" s="8"/>
    </row>
    <row r="10" spans="1:23" ht="19.5" customHeight="1" hidden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9.5" customHeight="1">
      <c r="A11" s="3"/>
      <c r="B11" s="3"/>
      <c r="C11" s="3"/>
      <c r="D11" s="3"/>
      <c r="E11" s="138" t="str">
        <f>ButceYil&amp;"-"&amp;(ButceYil+2)&amp;" "&amp;A8</f>
        <v>2020-2022 DÖNEMİ BÜTÇE GELİRLERİ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19.5" customHeight="1">
      <c r="A12" s="3"/>
      <c r="B12" s="3"/>
      <c r="C12" s="3"/>
      <c r="D12" s="3"/>
      <c r="E12" s="138" t="s">
        <v>301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14.25" customHeight="1" thickBot="1">
      <c r="A13" s="3"/>
      <c r="B13" s="3"/>
      <c r="C13" s="3"/>
      <c r="D13" s="3"/>
      <c r="E13" s="3" t="s">
        <v>1</v>
      </c>
      <c r="F13" s="3" t="s">
        <v>1</v>
      </c>
      <c r="G13" s="3" t="s">
        <v>1</v>
      </c>
      <c r="H13" s="3"/>
      <c r="I13" s="3"/>
      <c r="J13" s="3" t="s">
        <v>1</v>
      </c>
      <c r="K13" s="3" t="s">
        <v>1</v>
      </c>
      <c r="L13" s="3" t="s">
        <v>1</v>
      </c>
      <c r="M13" s="3" t="s">
        <v>1</v>
      </c>
      <c r="N13" s="3"/>
      <c r="O13" s="3"/>
      <c r="P13" s="3" t="s">
        <v>1</v>
      </c>
      <c r="Q13" s="3" t="s">
        <v>1</v>
      </c>
      <c r="R13" s="3" t="s">
        <v>1</v>
      </c>
      <c r="S13" s="3" t="s">
        <v>1</v>
      </c>
      <c r="T13" s="3"/>
      <c r="U13" s="3"/>
      <c r="V13" s="3" t="s">
        <v>1</v>
      </c>
      <c r="W13" s="4" t="str">
        <f>IF(ButceYil&gt;2008,"TL","YTL")</f>
        <v>TL</v>
      </c>
    </row>
    <row r="14" spans="1:23" ht="19.5" customHeight="1" thickBot="1">
      <c r="A14" s="3"/>
      <c r="B14" s="3"/>
      <c r="C14" s="3"/>
      <c r="D14" s="3"/>
      <c r="E14" s="139" t="s">
        <v>10</v>
      </c>
      <c r="F14" s="142" t="str">
        <f>ButceYil</f>
        <v>2020</v>
      </c>
      <c r="G14" s="143"/>
      <c r="H14" s="143"/>
      <c r="I14" s="143"/>
      <c r="J14" s="143"/>
      <c r="K14" s="144"/>
      <c r="L14" s="142">
        <f>ButceYil+1</f>
        <v>2021</v>
      </c>
      <c r="M14" s="143"/>
      <c r="N14" s="143"/>
      <c r="O14" s="143"/>
      <c r="P14" s="143"/>
      <c r="Q14" s="144"/>
      <c r="R14" s="142">
        <f>ButceYil+2</f>
        <v>2022</v>
      </c>
      <c r="S14" s="143"/>
      <c r="T14" s="143"/>
      <c r="U14" s="143"/>
      <c r="V14" s="143"/>
      <c r="W14" s="144"/>
    </row>
    <row r="15" spans="1:23" ht="19.5" customHeight="1" thickBot="1">
      <c r="A15" s="3"/>
      <c r="B15" s="3"/>
      <c r="C15" s="3"/>
      <c r="D15" s="3"/>
      <c r="E15" s="140"/>
      <c r="F15" s="127" t="s">
        <v>20</v>
      </c>
      <c r="G15" s="133" t="s">
        <v>12</v>
      </c>
      <c r="H15" s="134"/>
      <c r="I15" s="135"/>
      <c r="J15" s="136" t="s">
        <v>14</v>
      </c>
      <c r="K15" s="129" t="s">
        <v>1</v>
      </c>
      <c r="L15" s="127" t="s">
        <v>20</v>
      </c>
      <c r="M15" s="133" t="s">
        <v>12</v>
      </c>
      <c r="N15" s="134"/>
      <c r="O15" s="135"/>
      <c r="P15" s="136" t="s">
        <v>14</v>
      </c>
      <c r="Q15" s="129" t="s">
        <v>1</v>
      </c>
      <c r="R15" s="127" t="s">
        <v>20</v>
      </c>
      <c r="S15" s="133" t="s">
        <v>12</v>
      </c>
      <c r="T15" s="134"/>
      <c r="U15" s="135"/>
      <c r="V15" s="136" t="s">
        <v>14</v>
      </c>
      <c r="W15" s="129" t="s">
        <v>1</v>
      </c>
    </row>
    <row r="16" spans="1:23" ht="19.5" customHeight="1">
      <c r="A16" s="3"/>
      <c r="B16" s="3"/>
      <c r="C16" s="3"/>
      <c r="D16" s="3"/>
      <c r="E16" s="140"/>
      <c r="F16" s="137" t="s">
        <v>1</v>
      </c>
      <c r="G16" s="131" t="s">
        <v>13</v>
      </c>
      <c r="H16" s="125" t="s">
        <v>18</v>
      </c>
      <c r="I16" s="127" t="s">
        <v>19</v>
      </c>
      <c r="J16" s="127" t="s">
        <v>15</v>
      </c>
      <c r="K16" s="129" t="s">
        <v>26</v>
      </c>
      <c r="L16" s="137" t="s">
        <v>1</v>
      </c>
      <c r="M16" s="131" t="s">
        <v>13</v>
      </c>
      <c r="N16" s="125" t="s">
        <v>18</v>
      </c>
      <c r="O16" s="127" t="s">
        <v>19</v>
      </c>
      <c r="P16" s="127" t="s">
        <v>15</v>
      </c>
      <c r="Q16" s="129" t="s">
        <v>26</v>
      </c>
      <c r="R16" s="137" t="s">
        <v>1</v>
      </c>
      <c r="S16" s="131" t="s">
        <v>13</v>
      </c>
      <c r="T16" s="125" t="s">
        <v>18</v>
      </c>
      <c r="U16" s="127" t="s">
        <v>19</v>
      </c>
      <c r="V16" s="127" t="s">
        <v>15</v>
      </c>
      <c r="W16" s="129" t="s">
        <v>26</v>
      </c>
    </row>
    <row r="17" spans="3:23" ht="19.5" customHeight="1" thickBot="1">
      <c r="C17" s="4"/>
      <c r="D17" s="4"/>
      <c r="E17" s="141"/>
      <c r="F17" s="128" t="s">
        <v>1</v>
      </c>
      <c r="G17" s="132" t="s">
        <v>1</v>
      </c>
      <c r="H17" s="126"/>
      <c r="I17" s="128"/>
      <c r="J17" s="128" t="s">
        <v>1</v>
      </c>
      <c r="K17" s="130" t="s">
        <v>1</v>
      </c>
      <c r="L17" s="128" t="s">
        <v>1</v>
      </c>
      <c r="M17" s="132" t="s">
        <v>1</v>
      </c>
      <c r="N17" s="126"/>
      <c r="O17" s="128"/>
      <c r="P17" s="128" t="s">
        <v>1</v>
      </c>
      <c r="Q17" s="130" t="s">
        <v>1</v>
      </c>
      <c r="R17" s="128" t="s">
        <v>1</v>
      </c>
      <c r="S17" s="132" t="s">
        <v>1</v>
      </c>
      <c r="T17" s="126"/>
      <c r="U17" s="128"/>
      <c r="V17" s="128" t="s">
        <v>1</v>
      </c>
      <c r="W17" s="130" t="s">
        <v>1</v>
      </c>
    </row>
    <row r="18" spans="1:23" ht="24.75" customHeight="1" hidden="1">
      <c r="A18" s="4" t="s">
        <v>2</v>
      </c>
      <c r="B18" s="4" t="s">
        <v>11</v>
      </c>
      <c r="C18" s="11"/>
      <c r="D18" s="11"/>
      <c r="E18" s="61"/>
      <c r="F18" s="62"/>
      <c r="G18" s="63"/>
      <c r="H18" s="64"/>
      <c r="I18" s="64"/>
      <c r="J18" s="64"/>
      <c r="K18" s="63"/>
      <c r="L18" s="62"/>
      <c r="M18" s="63"/>
      <c r="N18" s="64"/>
      <c r="O18" s="64"/>
      <c r="P18" s="62"/>
      <c r="Q18" s="65"/>
      <c r="R18" s="62"/>
      <c r="S18" s="63"/>
      <c r="T18" s="64"/>
      <c r="U18" s="64"/>
      <c r="V18" s="62"/>
      <c r="W18" s="65"/>
    </row>
    <row r="19" spans="1:23" ht="22.5" customHeight="1">
      <c r="A19" s="11"/>
      <c r="B19" s="13" t="s">
        <v>302</v>
      </c>
      <c r="C19" s="11"/>
      <c r="D19" s="11"/>
      <c r="E19" s="66" t="s">
        <v>303</v>
      </c>
      <c r="F19" s="67">
        <v>717792000</v>
      </c>
      <c r="G19" s="68">
        <v>0</v>
      </c>
      <c r="H19" s="69">
        <f aca="true" t="shared" si="0" ref="H19:H63">I19-G19</f>
        <v>804366000</v>
      </c>
      <c r="I19" s="69">
        <v>804366000</v>
      </c>
      <c r="J19" s="67">
        <v>2000000</v>
      </c>
      <c r="K19" s="70">
        <v>10000000</v>
      </c>
      <c r="L19" s="67">
        <v>770593000</v>
      </c>
      <c r="M19" s="68">
        <v>0</v>
      </c>
      <c r="N19" s="69">
        <f aca="true" t="shared" si="1" ref="N19:N63">O19-M19</f>
        <v>770593000</v>
      </c>
      <c r="O19" s="69">
        <v>770593000</v>
      </c>
      <c r="P19" s="67">
        <v>2000000</v>
      </c>
      <c r="Q19" s="70">
        <v>10000000</v>
      </c>
      <c r="R19" s="67">
        <v>817832000</v>
      </c>
      <c r="S19" s="68">
        <v>0</v>
      </c>
      <c r="T19" s="69">
        <f aca="true" t="shared" si="2" ref="T19:T63">U19-S19</f>
        <v>908149000</v>
      </c>
      <c r="U19" s="69">
        <v>908149000</v>
      </c>
      <c r="V19" s="67">
        <v>2000000</v>
      </c>
      <c r="W19" s="70">
        <v>10000000</v>
      </c>
    </row>
    <row r="20" spans="1:23" ht="21.75" customHeight="1">
      <c r="A20" s="11"/>
      <c r="B20" s="13" t="s">
        <v>304</v>
      </c>
      <c r="C20" s="11"/>
      <c r="D20" s="11"/>
      <c r="E20" s="66" t="s">
        <v>305</v>
      </c>
      <c r="F20" s="67">
        <v>15610000</v>
      </c>
      <c r="G20" s="68">
        <v>15581000</v>
      </c>
      <c r="H20" s="69">
        <f t="shared" si="0"/>
        <v>29000</v>
      </c>
      <c r="I20" s="69">
        <v>15610000</v>
      </c>
      <c r="J20" s="67">
        <v>0</v>
      </c>
      <c r="K20" s="70">
        <v>380000</v>
      </c>
      <c r="L20" s="67">
        <v>16747000</v>
      </c>
      <c r="M20" s="68">
        <v>16714000</v>
      </c>
      <c r="N20" s="69">
        <f t="shared" si="1"/>
        <v>33000</v>
      </c>
      <c r="O20" s="69">
        <v>16747000</v>
      </c>
      <c r="P20" s="67">
        <v>0</v>
      </c>
      <c r="Q20" s="70">
        <v>410000</v>
      </c>
      <c r="R20" s="67">
        <v>17784000</v>
      </c>
      <c r="S20" s="68">
        <v>17747000</v>
      </c>
      <c r="T20" s="69">
        <f t="shared" si="2"/>
        <v>37000</v>
      </c>
      <c r="U20" s="69">
        <v>17784000</v>
      </c>
      <c r="V20" s="67">
        <v>0</v>
      </c>
      <c r="W20" s="70">
        <v>410000</v>
      </c>
    </row>
    <row r="21" spans="1:23" ht="21.75" customHeight="1">
      <c r="A21" s="11"/>
      <c r="B21" s="13" t="s">
        <v>306</v>
      </c>
      <c r="C21" s="11"/>
      <c r="D21" s="11"/>
      <c r="E21" s="66" t="s">
        <v>307</v>
      </c>
      <c r="F21" s="67">
        <v>6971000</v>
      </c>
      <c r="G21" s="68">
        <v>6647000</v>
      </c>
      <c r="H21" s="69">
        <f t="shared" si="0"/>
        <v>324000</v>
      </c>
      <c r="I21" s="69">
        <v>6971000</v>
      </c>
      <c r="J21" s="67">
        <v>0</v>
      </c>
      <c r="K21" s="70">
        <v>22000</v>
      </c>
      <c r="L21" s="67">
        <v>7486000</v>
      </c>
      <c r="M21" s="68">
        <v>7137000</v>
      </c>
      <c r="N21" s="69">
        <f t="shared" si="1"/>
        <v>349000</v>
      </c>
      <c r="O21" s="69">
        <v>7486000</v>
      </c>
      <c r="P21" s="67">
        <v>0</v>
      </c>
      <c r="Q21" s="70">
        <v>25000</v>
      </c>
      <c r="R21" s="67">
        <v>7947000</v>
      </c>
      <c r="S21" s="68">
        <v>7577000</v>
      </c>
      <c r="T21" s="69">
        <f t="shared" si="2"/>
        <v>370000</v>
      </c>
      <c r="U21" s="69">
        <v>7947000</v>
      </c>
      <c r="V21" s="67">
        <v>0</v>
      </c>
      <c r="W21" s="70">
        <v>27000</v>
      </c>
    </row>
    <row r="22" spans="1:23" ht="21.75" customHeight="1">
      <c r="A22" s="11"/>
      <c r="B22" s="13" t="s">
        <v>308</v>
      </c>
      <c r="C22" s="11"/>
      <c r="D22" s="11"/>
      <c r="E22" s="66" t="s">
        <v>309</v>
      </c>
      <c r="F22" s="67">
        <v>7408000</v>
      </c>
      <c r="G22" s="68">
        <v>7012000</v>
      </c>
      <c r="H22" s="69">
        <f t="shared" si="0"/>
        <v>396000</v>
      </c>
      <c r="I22" s="69">
        <v>7408000</v>
      </c>
      <c r="J22" s="67">
        <v>0</v>
      </c>
      <c r="K22" s="70">
        <v>500000</v>
      </c>
      <c r="L22" s="67">
        <v>7916000</v>
      </c>
      <c r="M22" s="68">
        <v>7489000</v>
      </c>
      <c r="N22" s="69">
        <f t="shared" si="1"/>
        <v>427000</v>
      </c>
      <c r="O22" s="69">
        <v>7916000</v>
      </c>
      <c r="P22" s="67">
        <v>0</v>
      </c>
      <c r="Q22" s="70">
        <v>500000</v>
      </c>
      <c r="R22" s="67">
        <v>8399000</v>
      </c>
      <c r="S22" s="68">
        <v>7947000</v>
      </c>
      <c r="T22" s="69">
        <f t="shared" si="2"/>
        <v>452000</v>
      </c>
      <c r="U22" s="69">
        <v>8399000</v>
      </c>
      <c r="V22" s="67">
        <v>0</v>
      </c>
      <c r="W22" s="70">
        <v>500000</v>
      </c>
    </row>
    <row r="23" spans="1:23" ht="21.75" customHeight="1">
      <c r="A23" s="11"/>
      <c r="B23" s="13" t="s">
        <v>310</v>
      </c>
      <c r="C23" s="11"/>
      <c r="D23" s="11"/>
      <c r="E23" s="66" t="s">
        <v>311</v>
      </c>
      <c r="F23" s="67">
        <v>19693000</v>
      </c>
      <c r="G23" s="68">
        <v>0</v>
      </c>
      <c r="H23" s="69">
        <f t="shared" si="0"/>
        <v>210343000</v>
      </c>
      <c r="I23" s="69">
        <v>210343000</v>
      </c>
      <c r="J23" s="67">
        <v>8000000</v>
      </c>
      <c r="K23" s="70">
        <v>2256949944</v>
      </c>
      <c r="L23" s="67">
        <v>21045000</v>
      </c>
      <c r="M23" s="68">
        <v>0</v>
      </c>
      <c r="N23" s="69">
        <f t="shared" si="1"/>
        <v>225470000</v>
      </c>
      <c r="O23" s="69">
        <v>225470000</v>
      </c>
      <c r="P23" s="67">
        <v>8000000</v>
      </c>
      <c r="Q23" s="70">
        <v>2474283844</v>
      </c>
      <c r="R23" s="67">
        <v>22285000</v>
      </c>
      <c r="S23" s="68">
        <v>0</v>
      </c>
      <c r="T23" s="69">
        <f t="shared" si="2"/>
        <v>237689000</v>
      </c>
      <c r="U23" s="69">
        <v>237689000</v>
      </c>
      <c r="V23" s="67">
        <v>8000000</v>
      </c>
      <c r="W23" s="70">
        <v>2706837694</v>
      </c>
    </row>
    <row r="24" spans="1:23" ht="21.75" customHeight="1">
      <c r="A24" s="11"/>
      <c r="B24" s="13" t="s">
        <v>312</v>
      </c>
      <c r="C24" s="11"/>
      <c r="D24" s="11"/>
      <c r="E24" s="66" t="s">
        <v>313</v>
      </c>
      <c r="F24" s="67">
        <v>16360000</v>
      </c>
      <c r="G24" s="68">
        <v>0</v>
      </c>
      <c r="H24" s="69">
        <f t="shared" si="0"/>
        <v>212049000</v>
      </c>
      <c r="I24" s="69">
        <v>212049000</v>
      </c>
      <c r="J24" s="67">
        <v>10000000</v>
      </c>
      <c r="K24" s="70">
        <v>1884308000</v>
      </c>
      <c r="L24" s="67">
        <v>17500000</v>
      </c>
      <c r="M24" s="68">
        <v>0</v>
      </c>
      <c r="N24" s="69">
        <f t="shared" si="1"/>
        <v>227302000</v>
      </c>
      <c r="O24" s="69">
        <v>227302000</v>
      </c>
      <c r="P24" s="67">
        <v>10000000</v>
      </c>
      <c r="Q24" s="70">
        <v>2165955000</v>
      </c>
      <c r="R24" s="67">
        <v>18558000</v>
      </c>
      <c r="S24" s="68">
        <v>0</v>
      </c>
      <c r="T24" s="69">
        <f t="shared" si="2"/>
        <v>239623000</v>
      </c>
      <c r="U24" s="69">
        <v>239623000</v>
      </c>
      <c r="V24" s="67">
        <v>10000000</v>
      </c>
      <c r="W24" s="70">
        <v>2471049000</v>
      </c>
    </row>
    <row r="25" spans="1:23" ht="21.75" customHeight="1">
      <c r="A25" s="11"/>
      <c r="B25" s="13" t="s">
        <v>314</v>
      </c>
      <c r="C25" s="11"/>
      <c r="D25" s="11"/>
      <c r="E25" s="66" t="s">
        <v>315</v>
      </c>
      <c r="F25" s="67">
        <v>3511062000</v>
      </c>
      <c r="G25" s="68">
        <v>3196662000</v>
      </c>
      <c r="H25" s="69">
        <f t="shared" si="0"/>
        <v>313000000</v>
      </c>
      <c r="I25" s="69">
        <v>3509662000</v>
      </c>
      <c r="J25" s="67">
        <v>1400000</v>
      </c>
      <c r="K25" s="70">
        <v>77255000</v>
      </c>
      <c r="L25" s="67">
        <v>3742512000</v>
      </c>
      <c r="M25" s="68">
        <v>3405498000</v>
      </c>
      <c r="N25" s="69">
        <f t="shared" si="1"/>
        <v>335513000</v>
      </c>
      <c r="O25" s="69">
        <v>3741011000</v>
      </c>
      <c r="P25" s="67">
        <v>1501000</v>
      </c>
      <c r="Q25" s="70">
        <v>87730000</v>
      </c>
      <c r="R25" s="67">
        <v>3953258000</v>
      </c>
      <c r="S25" s="68">
        <v>3597978000</v>
      </c>
      <c r="T25" s="69">
        <f t="shared" si="2"/>
        <v>353697000</v>
      </c>
      <c r="U25" s="69">
        <v>3951675000</v>
      </c>
      <c r="V25" s="67">
        <v>1583000</v>
      </c>
      <c r="W25" s="70">
        <v>96502000</v>
      </c>
    </row>
    <row r="26" spans="1:23" ht="21.75" customHeight="1">
      <c r="A26" s="11"/>
      <c r="B26" s="13" t="s">
        <v>316</v>
      </c>
      <c r="C26" s="11"/>
      <c r="D26" s="11"/>
      <c r="E26" s="66" t="s">
        <v>317</v>
      </c>
      <c r="F26" s="67">
        <v>18551000</v>
      </c>
      <c r="G26" s="68">
        <v>18116000</v>
      </c>
      <c r="H26" s="69">
        <f t="shared" si="0"/>
        <v>235000</v>
      </c>
      <c r="I26" s="69">
        <v>18351000</v>
      </c>
      <c r="J26" s="67">
        <v>200000</v>
      </c>
      <c r="K26" s="70">
        <v>600000</v>
      </c>
      <c r="L26" s="67">
        <v>19837000</v>
      </c>
      <c r="M26" s="68">
        <v>19370000</v>
      </c>
      <c r="N26" s="69">
        <f t="shared" si="1"/>
        <v>252000</v>
      </c>
      <c r="O26" s="69">
        <v>19622000</v>
      </c>
      <c r="P26" s="67">
        <v>215000</v>
      </c>
      <c r="Q26" s="70">
        <v>610000</v>
      </c>
      <c r="R26" s="67">
        <v>20975000</v>
      </c>
      <c r="S26" s="68">
        <v>20482000</v>
      </c>
      <c r="T26" s="69">
        <f t="shared" si="2"/>
        <v>266000</v>
      </c>
      <c r="U26" s="69">
        <v>20748000</v>
      </c>
      <c r="V26" s="67">
        <v>227000</v>
      </c>
      <c r="W26" s="70">
        <v>620000</v>
      </c>
    </row>
    <row r="27" spans="1:23" ht="21.75" customHeight="1">
      <c r="A27" s="11"/>
      <c r="B27" s="13" t="s">
        <v>318</v>
      </c>
      <c r="C27" s="11"/>
      <c r="D27" s="11"/>
      <c r="E27" s="66" t="s">
        <v>319</v>
      </c>
      <c r="F27" s="67">
        <v>25194000</v>
      </c>
      <c r="G27" s="68">
        <v>24004000</v>
      </c>
      <c r="H27" s="69">
        <f t="shared" si="0"/>
        <v>1090000</v>
      </c>
      <c r="I27" s="69">
        <v>25094000</v>
      </c>
      <c r="J27" s="67">
        <v>100000</v>
      </c>
      <c r="K27" s="70">
        <v>600000</v>
      </c>
      <c r="L27" s="67">
        <v>26893000</v>
      </c>
      <c r="M27" s="68">
        <v>25509000</v>
      </c>
      <c r="N27" s="69">
        <f t="shared" si="1"/>
        <v>1184000</v>
      </c>
      <c r="O27" s="69">
        <v>26693000</v>
      </c>
      <c r="P27" s="67">
        <v>200000</v>
      </c>
      <c r="Q27" s="70">
        <v>600000</v>
      </c>
      <c r="R27" s="67">
        <v>28483000</v>
      </c>
      <c r="S27" s="68">
        <v>26985000</v>
      </c>
      <c r="T27" s="69">
        <f t="shared" si="2"/>
        <v>1248000</v>
      </c>
      <c r="U27" s="69">
        <v>28233000</v>
      </c>
      <c r="V27" s="67">
        <v>250000</v>
      </c>
      <c r="W27" s="70">
        <v>600000</v>
      </c>
    </row>
    <row r="28" spans="1:23" ht="21.75" customHeight="1">
      <c r="A28" s="11"/>
      <c r="B28" s="13" t="s">
        <v>320</v>
      </c>
      <c r="C28" s="11"/>
      <c r="D28" s="11"/>
      <c r="E28" s="66" t="s">
        <v>321</v>
      </c>
      <c r="F28" s="67">
        <v>321480000</v>
      </c>
      <c r="G28" s="68">
        <v>304467000</v>
      </c>
      <c r="H28" s="69">
        <f t="shared" si="0"/>
        <v>16013000</v>
      </c>
      <c r="I28" s="69">
        <v>320480000</v>
      </c>
      <c r="J28" s="67">
        <v>1000000</v>
      </c>
      <c r="K28" s="70">
        <v>2620000</v>
      </c>
      <c r="L28" s="67">
        <v>344790000</v>
      </c>
      <c r="M28" s="68">
        <v>326627000</v>
      </c>
      <c r="N28" s="69">
        <f t="shared" si="1"/>
        <v>17163000</v>
      </c>
      <c r="O28" s="69">
        <v>343790000</v>
      </c>
      <c r="P28" s="67">
        <v>1000000</v>
      </c>
      <c r="Q28" s="70">
        <v>2725000</v>
      </c>
      <c r="R28" s="67">
        <v>366372000</v>
      </c>
      <c r="S28" s="68">
        <v>347280000</v>
      </c>
      <c r="T28" s="69">
        <f t="shared" si="2"/>
        <v>18092000</v>
      </c>
      <c r="U28" s="69">
        <v>365372000</v>
      </c>
      <c r="V28" s="67">
        <v>1000000</v>
      </c>
      <c r="W28" s="70">
        <v>2830000</v>
      </c>
    </row>
    <row r="29" spans="1:23" ht="21.75" customHeight="1">
      <c r="A29" s="11"/>
      <c r="B29" s="13" t="s">
        <v>322</v>
      </c>
      <c r="C29" s="11"/>
      <c r="D29" s="11"/>
      <c r="E29" s="66" t="s">
        <v>323</v>
      </c>
      <c r="F29" s="67">
        <v>400928000</v>
      </c>
      <c r="G29" s="68">
        <v>388669000</v>
      </c>
      <c r="H29" s="69">
        <f t="shared" si="0"/>
        <v>11009000</v>
      </c>
      <c r="I29" s="69">
        <v>399678000</v>
      </c>
      <c r="J29" s="67">
        <v>1250000</v>
      </c>
      <c r="K29" s="70">
        <v>1800000</v>
      </c>
      <c r="L29" s="67">
        <v>429964000</v>
      </c>
      <c r="M29" s="68">
        <v>416914000</v>
      </c>
      <c r="N29" s="69">
        <f t="shared" si="1"/>
        <v>11800000</v>
      </c>
      <c r="O29" s="69">
        <v>428714000</v>
      </c>
      <c r="P29" s="67">
        <v>1250000</v>
      </c>
      <c r="Q29" s="70">
        <v>1800000</v>
      </c>
      <c r="R29" s="67">
        <v>457103000</v>
      </c>
      <c r="S29" s="68">
        <v>443414000</v>
      </c>
      <c r="T29" s="69">
        <f t="shared" si="2"/>
        <v>12439000</v>
      </c>
      <c r="U29" s="69">
        <v>455853000</v>
      </c>
      <c r="V29" s="67">
        <v>1250000</v>
      </c>
      <c r="W29" s="70">
        <v>1800000</v>
      </c>
    </row>
    <row r="30" spans="1:23" ht="21.75" customHeight="1">
      <c r="A30" s="11"/>
      <c r="B30" s="13" t="s">
        <v>324</v>
      </c>
      <c r="C30" s="11"/>
      <c r="D30" s="11"/>
      <c r="E30" s="66" t="s">
        <v>325</v>
      </c>
      <c r="F30" s="67">
        <v>3484151000</v>
      </c>
      <c r="G30" s="68">
        <v>1274151000</v>
      </c>
      <c r="H30" s="69">
        <f t="shared" si="0"/>
        <v>2200000000</v>
      </c>
      <c r="I30" s="69">
        <v>3474151000</v>
      </c>
      <c r="J30" s="67">
        <v>10000000</v>
      </c>
      <c r="K30" s="70">
        <v>10000000</v>
      </c>
      <c r="L30" s="67">
        <v>3706970000</v>
      </c>
      <c r="M30" s="68">
        <v>1445985000</v>
      </c>
      <c r="N30" s="69">
        <f t="shared" si="1"/>
        <v>2250985000</v>
      </c>
      <c r="O30" s="69">
        <v>3696970000</v>
      </c>
      <c r="P30" s="67">
        <v>10000000</v>
      </c>
      <c r="Q30" s="70">
        <v>10000000</v>
      </c>
      <c r="R30" s="67">
        <v>3934910000</v>
      </c>
      <c r="S30" s="68">
        <v>1484184000</v>
      </c>
      <c r="T30" s="69">
        <f t="shared" si="2"/>
        <v>2440726000</v>
      </c>
      <c r="U30" s="69">
        <v>3924910000</v>
      </c>
      <c r="V30" s="67">
        <v>10000000</v>
      </c>
      <c r="W30" s="70">
        <v>10000000</v>
      </c>
    </row>
    <row r="31" spans="1:23" ht="21.75" customHeight="1">
      <c r="A31" s="11"/>
      <c r="B31" s="13" t="s">
        <v>326</v>
      </c>
      <c r="C31" s="11"/>
      <c r="D31" s="11"/>
      <c r="E31" s="66" t="s">
        <v>327</v>
      </c>
      <c r="F31" s="67">
        <v>529021000</v>
      </c>
      <c r="G31" s="68">
        <v>0</v>
      </c>
      <c r="H31" s="69">
        <f t="shared" si="0"/>
        <v>982615000</v>
      </c>
      <c r="I31" s="69">
        <v>982615000</v>
      </c>
      <c r="J31" s="67">
        <v>5000000</v>
      </c>
      <c r="K31" s="70">
        <v>5000000</v>
      </c>
      <c r="L31" s="67">
        <v>556966000</v>
      </c>
      <c r="M31" s="68">
        <v>0</v>
      </c>
      <c r="N31" s="69">
        <f t="shared" si="1"/>
        <v>1053363000</v>
      </c>
      <c r="O31" s="69">
        <v>1053363000</v>
      </c>
      <c r="P31" s="67">
        <v>6000000</v>
      </c>
      <c r="Q31" s="70">
        <v>6000000</v>
      </c>
      <c r="R31" s="67">
        <v>590120000</v>
      </c>
      <c r="S31" s="68">
        <v>0</v>
      </c>
      <c r="T31" s="69">
        <f t="shared" si="2"/>
        <v>1110244000</v>
      </c>
      <c r="U31" s="69">
        <v>1110244000</v>
      </c>
      <c r="V31" s="67">
        <v>7000000</v>
      </c>
      <c r="W31" s="70">
        <v>7000000</v>
      </c>
    </row>
    <row r="32" spans="1:23" ht="21.75" customHeight="1">
      <c r="A32" s="11"/>
      <c r="B32" s="13" t="s">
        <v>328</v>
      </c>
      <c r="C32" s="11"/>
      <c r="D32" s="11"/>
      <c r="E32" s="66" t="s">
        <v>329</v>
      </c>
      <c r="F32" s="67">
        <v>152450000</v>
      </c>
      <c r="G32" s="68">
        <v>0</v>
      </c>
      <c r="H32" s="69">
        <f t="shared" si="0"/>
        <v>339453000</v>
      </c>
      <c r="I32" s="69">
        <v>339453000</v>
      </c>
      <c r="J32" s="67">
        <v>17200000</v>
      </c>
      <c r="K32" s="70">
        <v>408160377</v>
      </c>
      <c r="L32" s="67">
        <v>158085000</v>
      </c>
      <c r="M32" s="68">
        <v>0</v>
      </c>
      <c r="N32" s="69">
        <f t="shared" si="1"/>
        <v>363860000</v>
      </c>
      <c r="O32" s="69">
        <v>363860000</v>
      </c>
      <c r="P32" s="67">
        <v>18437000</v>
      </c>
      <c r="Q32" s="70">
        <v>454987577</v>
      </c>
      <c r="R32" s="67">
        <v>167309000</v>
      </c>
      <c r="S32" s="68">
        <v>0</v>
      </c>
      <c r="T32" s="69">
        <f t="shared" si="2"/>
        <v>383581000</v>
      </c>
      <c r="U32" s="69">
        <v>383581000</v>
      </c>
      <c r="V32" s="67">
        <v>19763000</v>
      </c>
      <c r="W32" s="70">
        <v>459752577</v>
      </c>
    </row>
    <row r="33" spans="1:23" ht="21.75" customHeight="1">
      <c r="A33" s="11"/>
      <c r="B33" s="13" t="s">
        <v>330</v>
      </c>
      <c r="C33" s="11"/>
      <c r="D33" s="11"/>
      <c r="E33" s="66" t="s">
        <v>331</v>
      </c>
      <c r="F33" s="67">
        <v>26108000</v>
      </c>
      <c r="G33" s="68">
        <v>0</v>
      </c>
      <c r="H33" s="69">
        <f t="shared" si="0"/>
        <v>49850000</v>
      </c>
      <c r="I33" s="69">
        <v>49850000</v>
      </c>
      <c r="J33" s="67">
        <v>10000000</v>
      </c>
      <c r="K33" s="70">
        <v>57050000</v>
      </c>
      <c r="L33" s="67">
        <v>27992000</v>
      </c>
      <c r="M33" s="68">
        <v>0</v>
      </c>
      <c r="N33" s="69">
        <f t="shared" si="1"/>
        <v>53435000</v>
      </c>
      <c r="O33" s="69">
        <v>53435000</v>
      </c>
      <c r="P33" s="67">
        <v>10000000</v>
      </c>
      <c r="Q33" s="70">
        <v>58050000</v>
      </c>
      <c r="R33" s="67">
        <v>29733000</v>
      </c>
      <c r="S33" s="68">
        <v>0</v>
      </c>
      <c r="T33" s="69">
        <f t="shared" si="2"/>
        <v>56329000</v>
      </c>
      <c r="U33" s="69">
        <v>56329000</v>
      </c>
      <c r="V33" s="67">
        <v>10000000</v>
      </c>
      <c r="W33" s="70">
        <v>59050000</v>
      </c>
    </row>
    <row r="34" spans="1:23" ht="21.75" customHeight="1">
      <c r="A34" s="11"/>
      <c r="B34" s="13" t="s">
        <v>332</v>
      </c>
      <c r="C34" s="11"/>
      <c r="D34" s="11"/>
      <c r="E34" s="66" t="s">
        <v>333</v>
      </c>
      <c r="F34" s="67">
        <v>473659000</v>
      </c>
      <c r="G34" s="68">
        <v>0</v>
      </c>
      <c r="H34" s="69">
        <f t="shared" si="0"/>
        <v>482000000</v>
      </c>
      <c r="I34" s="69">
        <v>482000000</v>
      </c>
      <c r="J34" s="67">
        <v>2000000</v>
      </c>
      <c r="K34" s="70">
        <v>155000000</v>
      </c>
      <c r="L34" s="67">
        <v>507400000</v>
      </c>
      <c r="M34" s="68">
        <v>0</v>
      </c>
      <c r="N34" s="69">
        <f t="shared" si="1"/>
        <v>516662000</v>
      </c>
      <c r="O34" s="69">
        <v>516662000</v>
      </c>
      <c r="P34" s="67">
        <v>2144000</v>
      </c>
      <c r="Q34" s="70">
        <v>160000000</v>
      </c>
      <c r="R34" s="67">
        <v>539459000</v>
      </c>
      <c r="S34" s="68">
        <v>0</v>
      </c>
      <c r="T34" s="69">
        <f t="shared" si="2"/>
        <v>544657000</v>
      </c>
      <c r="U34" s="69">
        <v>544657000</v>
      </c>
      <c r="V34" s="67">
        <v>2261000</v>
      </c>
      <c r="W34" s="70">
        <v>160000000</v>
      </c>
    </row>
    <row r="35" spans="1:23" ht="21.75" customHeight="1">
      <c r="A35" s="11"/>
      <c r="B35" s="13" t="s">
        <v>334</v>
      </c>
      <c r="C35" s="11"/>
      <c r="D35" s="11"/>
      <c r="E35" s="66" t="s">
        <v>335</v>
      </c>
      <c r="F35" s="67">
        <v>102165000</v>
      </c>
      <c r="G35" s="68">
        <v>0</v>
      </c>
      <c r="H35" s="69">
        <f t="shared" si="0"/>
        <v>173117000</v>
      </c>
      <c r="I35" s="69">
        <v>173117000</v>
      </c>
      <c r="J35" s="67">
        <v>12000000</v>
      </c>
      <c r="K35" s="70">
        <v>394952000</v>
      </c>
      <c r="L35" s="67">
        <v>109146000</v>
      </c>
      <c r="M35" s="68">
        <v>0</v>
      </c>
      <c r="N35" s="69">
        <f t="shared" si="1"/>
        <v>185468000</v>
      </c>
      <c r="O35" s="69">
        <v>185468000</v>
      </c>
      <c r="P35" s="67">
        <v>12000000</v>
      </c>
      <c r="Q35" s="70">
        <v>471274000</v>
      </c>
      <c r="R35" s="67">
        <v>115679000</v>
      </c>
      <c r="S35" s="68">
        <v>0</v>
      </c>
      <c r="T35" s="69">
        <f t="shared" si="2"/>
        <v>195554000</v>
      </c>
      <c r="U35" s="69">
        <v>195554000</v>
      </c>
      <c r="V35" s="67">
        <v>12000000</v>
      </c>
      <c r="W35" s="70">
        <v>551149000</v>
      </c>
    </row>
    <row r="36" spans="1:23" ht="21.75" customHeight="1">
      <c r="A36" s="11"/>
      <c r="B36" s="13" t="s">
        <v>336</v>
      </c>
      <c r="C36" s="11"/>
      <c r="D36" s="11"/>
      <c r="E36" s="66" t="s">
        <v>337</v>
      </c>
      <c r="F36" s="67">
        <v>13266000</v>
      </c>
      <c r="G36" s="68">
        <v>6266000</v>
      </c>
      <c r="H36" s="69">
        <f t="shared" si="0"/>
        <v>6800000</v>
      </c>
      <c r="I36" s="69">
        <v>13066000</v>
      </c>
      <c r="J36" s="67">
        <v>200000</v>
      </c>
      <c r="K36" s="70">
        <v>500000</v>
      </c>
      <c r="L36" s="67">
        <v>14074000</v>
      </c>
      <c r="M36" s="68">
        <v>6585000</v>
      </c>
      <c r="N36" s="69">
        <f t="shared" si="1"/>
        <v>7289000</v>
      </c>
      <c r="O36" s="69">
        <v>13874000</v>
      </c>
      <c r="P36" s="67">
        <v>200000</v>
      </c>
      <c r="Q36" s="70">
        <v>500000</v>
      </c>
      <c r="R36" s="67">
        <v>14889000</v>
      </c>
      <c r="S36" s="68">
        <v>7005000</v>
      </c>
      <c r="T36" s="69">
        <f t="shared" si="2"/>
        <v>7684000</v>
      </c>
      <c r="U36" s="69">
        <v>14689000</v>
      </c>
      <c r="V36" s="67">
        <v>200000</v>
      </c>
      <c r="W36" s="70">
        <v>500000</v>
      </c>
    </row>
    <row r="37" spans="1:23" ht="21.75" customHeight="1">
      <c r="A37" s="11"/>
      <c r="B37" s="13" t="s">
        <v>338</v>
      </c>
      <c r="C37" s="11"/>
      <c r="D37" s="11"/>
      <c r="E37" s="66" t="s">
        <v>339</v>
      </c>
      <c r="F37" s="67">
        <v>212231000</v>
      </c>
      <c r="G37" s="68">
        <v>205002000</v>
      </c>
      <c r="H37" s="69">
        <f t="shared" si="0"/>
        <v>7029000</v>
      </c>
      <c r="I37" s="69">
        <v>212031000</v>
      </c>
      <c r="J37" s="67">
        <v>200000</v>
      </c>
      <c r="K37" s="70">
        <v>6000000</v>
      </c>
      <c r="L37" s="67">
        <v>224625000</v>
      </c>
      <c r="M37" s="68">
        <v>216892000</v>
      </c>
      <c r="N37" s="69">
        <f t="shared" si="1"/>
        <v>7533000</v>
      </c>
      <c r="O37" s="69">
        <v>224425000</v>
      </c>
      <c r="P37" s="67">
        <v>200000</v>
      </c>
      <c r="Q37" s="70">
        <v>7000000</v>
      </c>
      <c r="R37" s="67">
        <v>237756000</v>
      </c>
      <c r="S37" s="68">
        <v>229616000</v>
      </c>
      <c r="T37" s="69">
        <f t="shared" si="2"/>
        <v>7940000</v>
      </c>
      <c r="U37" s="69">
        <v>237556000</v>
      </c>
      <c r="V37" s="67">
        <v>200000</v>
      </c>
      <c r="W37" s="70">
        <v>8000000</v>
      </c>
    </row>
    <row r="38" spans="1:23" ht="21.75" customHeight="1">
      <c r="A38" s="11"/>
      <c r="B38" s="13" t="s">
        <v>340</v>
      </c>
      <c r="C38" s="11"/>
      <c r="D38" s="11"/>
      <c r="E38" s="66" t="s">
        <v>341</v>
      </c>
      <c r="F38" s="67">
        <v>100839000</v>
      </c>
      <c r="G38" s="68">
        <v>0</v>
      </c>
      <c r="H38" s="69">
        <f t="shared" si="0"/>
        <v>100839000</v>
      </c>
      <c r="I38" s="69">
        <v>100839000</v>
      </c>
      <c r="J38" s="67">
        <v>0</v>
      </c>
      <c r="K38" s="70">
        <v>1000000</v>
      </c>
      <c r="L38" s="67">
        <v>108186000</v>
      </c>
      <c r="M38" s="68">
        <v>0</v>
      </c>
      <c r="N38" s="69">
        <f t="shared" si="1"/>
        <v>108186000</v>
      </c>
      <c r="O38" s="69">
        <v>108186000</v>
      </c>
      <c r="P38" s="67">
        <v>0</v>
      </c>
      <c r="Q38" s="70">
        <v>1000000</v>
      </c>
      <c r="R38" s="67">
        <v>115002000</v>
      </c>
      <c r="S38" s="68">
        <v>0</v>
      </c>
      <c r="T38" s="69">
        <f t="shared" si="2"/>
        <v>115002000</v>
      </c>
      <c r="U38" s="69">
        <v>115002000</v>
      </c>
      <c r="V38" s="67">
        <v>0</v>
      </c>
      <c r="W38" s="70">
        <v>1000000</v>
      </c>
    </row>
    <row r="39" spans="1:23" ht="21.75" customHeight="1">
      <c r="A39" s="11"/>
      <c r="B39" s="13" t="s">
        <v>342</v>
      </c>
      <c r="C39" s="11"/>
      <c r="D39" s="11"/>
      <c r="E39" s="66" t="s">
        <v>343</v>
      </c>
      <c r="F39" s="67">
        <v>1804317000</v>
      </c>
      <c r="G39" s="68">
        <v>1634537000</v>
      </c>
      <c r="H39" s="69">
        <f t="shared" si="0"/>
        <v>169780000</v>
      </c>
      <c r="I39" s="69">
        <v>1804317000</v>
      </c>
      <c r="J39" s="67">
        <v>0</v>
      </c>
      <c r="K39" s="70">
        <v>10000000</v>
      </c>
      <c r="L39" s="67">
        <v>1936230000</v>
      </c>
      <c r="M39" s="68">
        <v>1754333000</v>
      </c>
      <c r="N39" s="69">
        <f t="shared" si="1"/>
        <v>181897000</v>
      </c>
      <c r="O39" s="69">
        <v>1936230000</v>
      </c>
      <c r="P39" s="67">
        <v>0</v>
      </c>
      <c r="Q39" s="70">
        <v>10000000</v>
      </c>
      <c r="R39" s="67">
        <v>2043740000</v>
      </c>
      <c r="S39" s="68">
        <v>1851976000</v>
      </c>
      <c r="T39" s="69">
        <f t="shared" si="2"/>
        <v>191764000</v>
      </c>
      <c r="U39" s="69">
        <v>2043740000</v>
      </c>
      <c r="V39" s="67">
        <v>0</v>
      </c>
      <c r="W39" s="70">
        <v>10000000</v>
      </c>
    </row>
    <row r="40" spans="1:23" ht="21.75" customHeight="1">
      <c r="A40" s="11"/>
      <c r="B40" s="13" t="s">
        <v>344</v>
      </c>
      <c r="C40" s="11"/>
      <c r="D40" s="11"/>
      <c r="E40" s="66" t="s">
        <v>345</v>
      </c>
      <c r="F40" s="67">
        <v>489147000</v>
      </c>
      <c r="G40" s="68">
        <v>478501000</v>
      </c>
      <c r="H40" s="69">
        <f t="shared" si="0"/>
        <v>9646000</v>
      </c>
      <c r="I40" s="69">
        <v>488147000</v>
      </c>
      <c r="J40" s="67">
        <v>1000000</v>
      </c>
      <c r="K40" s="70">
        <v>65000000</v>
      </c>
      <c r="L40" s="67">
        <v>522668000</v>
      </c>
      <c r="M40" s="68">
        <v>511329000</v>
      </c>
      <c r="N40" s="69">
        <f t="shared" si="1"/>
        <v>10341000</v>
      </c>
      <c r="O40" s="69">
        <v>521670000</v>
      </c>
      <c r="P40" s="67">
        <v>998000</v>
      </c>
      <c r="Q40" s="70">
        <v>69000000</v>
      </c>
      <c r="R40" s="67">
        <v>551420000</v>
      </c>
      <c r="S40" s="68">
        <v>539521000</v>
      </c>
      <c r="T40" s="69">
        <f t="shared" si="2"/>
        <v>10899000</v>
      </c>
      <c r="U40" s="69">
        <v>550420000</v>
      </c>
      <c r="V40" s="67">
        <v>1000000</v>
      </c>
      <c r="W40" s="70">
        <v>69000000</v>
      </c>
    </row>
    <row r="41" spans="1:23" ht="21.75" customHeight="1">
      <c r="A41" s="11"/>
      <c r="B41" s="13" t="s">
        <v>346</v>
      </c>
      <c r="C41" s="11"/>
      <c r="D41" s="11"/>
      <c r="E41" s="66" t="s">
        <v>347</v>
      </c>
      <c r="F41" s="67">
        <v>87999000</v>
      </c>
      <c r="G41" s="68">
        <v>86033000</v>
      </c>
      <c r="H41" s="69">
        <f t="shared" si="0"/>
        <v>716000</v>
      </c>
      <c r="I41" s="69">
        <v>86749000</v>
      </c>
      <c r="J41" s="67">
        <v>1250000</v>
      </c>
      <c r="K41" s="70">
        <v>1250000</v>
      </c>
      <c r="L41" s="67">
        <v>93153000</v>
      </c>
      <c r="M41" s="68">
        <v>91086000</v>
      </c>
      <c r="N41" s="69">
        <f t="shared" si="1"/>
        <v>767000</v>
      </c>
      <c r="O41" s="69">
        <v>91853000</v>
      </c>
      <c r="P41" s="67">
        <v>1300000</v>
      </c>
      <c r="Q41" s="70">
        <v>1300000</v>
      </c>
      <c r="R41" s="67">
        <v>98552000</v>
      </c>
      <c r="S41" s="68">
        <v>96393000</v>
      </c>
      <c r="T41" s="69">
        <f t="shared" si="2"/>
        <v>809000</v>
      </c>
      <c r="U41" s="69">
        <v>97202000</v>
      </c>
      <c r="V41" s="67">
        <v>1350000</v>
      </c>
      <c r="W41" s="70">
        <v>1350000</v>
      </c>
    </row>
    <row r="42" spans="1:23" ht="21.75" customHeight="1">
      <c r="A42" s="11"/>
      <c r="B42" s="13" t="s">
        <v>348</v>
      </c>
      <c r="C42" s="11"/>
      <c r="D42" s="11"/>
      <c r="E42" s="66" t="s">
        <v>349</v>
      </c>
      <c r="F42" s="67">
        <v>40015000</v>
      </c>
      <c r="G42" s="68">
        <v>0</v>
      </c>
      <c r="H42" s="69">
        <f t="shared" si="0"/>
        <v>39015000</v>
      </c>
      <c r="I42" s="69">
        <v>39015000</v>
      </c>
      <c r="J42" s="67">
        <v>1000000</v>
      </c>
      <c r="K42" s="70">
        <v>31000000</v>
      </c>
      <c r="L42" s="67">
        <v>42910000</v>
      </c>
      <c r="M42" s="68">
        <v>0</v>
      </c>
      <c r="N42" s="69">
        <f t="shared" si="1"/>
        <v>41910000</v>
      </c>
      <c r="O42" s="69">
        <v>41910000</v>
      </c>
      <c r="P42" s="67">
        <v>1000000</v>
      </c>
      <c r="Q42" s="70">
        <v>31000000</v>
      </c>
      <c r="R42" s="67">
        <v>45605000</v>
      </c>
      <c r="S42" s="68">
        <v>0</v>
      </c>
      <c r="T42" s="69">
        <f t="shared" si="2"/>
        <v>44605000</v>
      </c>
      <c r="U42" s="69">
        <v>44605000</v>
      </c>
      <c r="V42" s="67">
        <v>1000000</v>
      </c>
      <c r="W42" s="70">
        <v>31000000</v>
      </c>
    </row>
    <row r="43" spans="1:23" ht="21.75" customHeight="1">
      <c r="A43" s="11"/>
      <c r="B43" s="13" t="s">
        <v>350</v>
      </c>
      <c r="C43" s="11"/>
      <c r="D43" s="11"/>
      <c r="E43" s="66" t="s">
        <v>351</v>
      </c>
      <c r="F43" s="67">
        <v>645901000</v>
      </c>
      <c r="G43" s="68">
        <v>393241000</v>
      </c>
      <c r="H43" s="69">
        <f t="shared" si="0"/>
        <v>247660000</v>
      </c>
      <c r="I43" s="69">
        <v>640901000</v>
      </c>
      <c r="J43" s="67">
        <v>5000000</v>
      </c>
      <c r="K43" s="70">
        <v>50000000</v>
      </c>
      <c r="L43" s="67">
        <v>669029000</v>
      </c>
      <c r="M43" s="68">
        <v>398563000</v>
      </c>
      <c r="N43" s="69">
        <f t="shared" si="1"/>
        <v>265466000</v>
      </c>
      <c r="O43" s="69">
        <v>664029000</v>
      </c>
      <c r="P43" s="67">
        <v>5000000</v>
      </c>
      <c r="Q43" s="70">
        <v>50000000</v>
      </c>
      <c r="R43" s="67">
        <v>707887000</v>
      </c>
      <c r="S43" s="68">
        <v>423041000</v>
      </c>
      <c r="T43" s="69">
        <f t="shared" si="2"/>
        <v>279846000</v>
      </c>
      <c r="U43" s="69">
        <v>702887000</v>
      </c>
      <c r="V43" s="67">
        <v>5000000</v>
      </c>
      <c r="W43" s="70">
        <v>50000000</v>
      </c>
    </row>
    <row r="44" spans="1:23" ht="21.75" customHeight="1">
      <c r="A44" s="11"/>
      <c r="B44" s="13" t="s">
        <v>352</v>
      </c>
      <c r="C44" s="11"/>
      <c r="D44" s="11"/>
      <c r="E44" s="66" t="s">
        <v>353</v>
      </c>
      <c r="F44" s="67">
        <v>994196000</v>
      </c>
      <c r="G44" s="68">
        <v>908196000</v>
      </c>
      <c r="H44" s="69">
        <f t="shared" si="0"/>
        <v>81000000</v>
      </c>
      <c r="I44" s="69">
        <v>989196000</v>
      </c>
      <c r="J44" s="67">
        <v>5000000</v>
      </c>
      <c r="K44" s="70">
        <v>2155700000</v>
      </c>
      <c r="L44" s="67">
        <v>1022796000</v>
      </c>
      <c r="M44" s="68">
        <v>929796000</v>
      </c>
      <c r="N44" s="69">
        <f t="shared" si="1"/>
        <v>87000000</v>
      </c>
      <c r="O44" s="69">
        <v>1016796000</v>
      </c>
      <c r="P44" s="67">
        <v>6000000</v>
      </c>
      <c r="Q44" s="70">
        <v>2206000000</v>
      </c>
      <c r="R44" s="67">
        <v>1077987000</v>
      </c>
      <c r="S44" s="68">
        <v>978987000</v>
      </c>
      <c r="T44" s="69">
        <f t="shared" si="2"/>
        <v>92000000</v>
      </c>
      <c r="U44" s="69">
        <v>1070987000</v>
      </c>
      <c r="V44" s="67">
        <v>7000000</v>
      </c>
      <c r="W44" s="70">
        <v>2256300000</v>
      </c>
    </row>
    <row r="45" spans="1:23" ht="21.75" customHeight="1">
      <c r="A45" s="11"/>
      <c r="B45" s="13" t="s">
        <v>354</v>
      </c>
      <c r="C45" s="11"/>
      <c r="D45" s="11"/>
      <c r="E45" s="66" t="s">
        <v>355</v>
      </c>
      <c r="F45" s="67">
        <v>59102000</v>
      </c>
      <c r="G45" s="68">
        <v>0</v>
      </c>
      <c r="H45" s="69">
        <f t="shared" si="0"/>
        <v>67988000</v>
      </c>
      <c r="I45" s="69">
        <v>67988000</v>
      </c>
      <c r="J45" s="67">
        <v>5000000</v>
      </c>
      <c r="K45" s="70">
        <v>280000000</v>
      </c>
      <c r="L45" s="67">
        <v>63266000</v>
      </c>
      <c r="M45" s="68">
        <v>0</v>
      </c>
      <c r="N45" s="69">
        <f t="shared" si="1"/>
        <v>72876000</v>
      </c>
      <c r="O45" s="69">
        <v>72876000</v>
      </c>
      <c r="P45" s="67">
        <v>5000000</v>
      </c>
      <c r="Q45" s="70">
        <v>300000000</v>
      </c>
      <c r="R45" s="67">
        <v>67200000</v>
      </c>
      <c r="S45" s="68">
        <v>0</v>
      </c>
      <c r="T45" s="69">
        <f t="shared" si="2"/>
        <v>76822000</v>
      </c>
      <c r="U45" s="69">
        <v>76822000</v>
      </c>
      <c r="V45" s="67">
        <v>5000000</v>
      </c>
      <c r="W45" s="70">
        <v>316000000</v>
      </c>
    </row>
    <row r="46" spans="1:23" ht="21.75" customHeight="1">
      <c r="A46" s="11"/>
      <c r="B46" s="13" t="s">
        <v>356</v>
      </c>
      <c r="C46" s="11"/>
      <c r="D46" s="11"/>
      <c r="E46" s="66" t="s">
        <v>357</v>
      </c>
      <c r="F46" s="67">
        <v>30637000</v>
      </c>
      <c r="G46" s="68">
        <v>0</v>
      </c>
      <c r="H46" s="69">
        <f t="shared" si="0"/>
        <v>70896000</v>
      </c>
      <c r="I46" s="69">
        <v>70896000</v>
      </c>
      <c r="J46" s="67">
        <v>5200000</v>
      </c>
      <c r="K46" s="70">
        <v>65650000</v>
      </c>
      <c r="L46" s="67">
        <v>32518000</v>
      </c>
      <c r="M46" s="68">
        <v>0</v>
      </c>
      <c r="N46" s="69">
        <f t="shared" si="1"/>
        <v>75994000</v>
      </c>
      <c r="O46" s="69">
        <v>75994000</v>
      </c>
      <c r="P46" s="67">
        <v>5800000</v>
      </c>
      <c r="Q46" s="70">
        <v>75550000</v>
      </c>
      <c r="R46" s="67">
        <v>34507000</v>
      </c>
      <c r="S46" s="68">
        <v>0</v>
      </c>
      <c r="T46" s="69">
        <f t="shared" si="2"/>
        <v>80110000</v>
      </c>
      <c r="U46" s="69">
        <v>80110000</v>
      </c>
      <c r="V46" s="67">
        <v>6000000</v>
      </c>
      <c r="W46" s="70">
        <v>85450000</v>
      </c>
    </row>
    <row r="47" spans="1:23" ht="21.75" customHeight="1">
      <c r="A47" s="11"/>
      <c r="B47" s="13" t="s">
        <v>358</v>
      </c>
      <c r="C47" s="11"/>
      <c r="D47" s="11"/>
      <c r="E47" s="66" t="s">
        <v>359</v>
      </c>
      <c r="F47" s="67">
        <v>351848000</v>
      </c>
      <c r="G47" s="68">
        <v>348774000</v>
      </c>
      <c r="H47" s="69">
        <f t="shared" si="0"/>
        <v>2974000</v>
      </c>
      <c r="I47" s="69">
        <v>351748000</v>
      </c>
      <c r="J47" s="67">
        <v>100000</v>
      </c>
      <c r="K47" s="70">
        <v>2303000</v>
      </c>
      <c r="L47" s="67">
        <v>377149000</v>
      </c>
      <c r="M47" s="68">
        <v>373857000</v>
      </c>
      <c r="N47" s="69">
        <f t="shared" si="1"/>
        <v>3192000</v>
      </c>
      <c r="O47" s="69">
        <v>377049000</v>
      </c>
      <c r="P47" s="67">
        <v>100000</v>
      </c>
      <c r="Q47" s="70">
        <v>2303000</v>
      </c>
      <c r="R47" s="67">
        <v>397982000</v>
      </c>
      <c r="S47" s="68">
        <v>394513000</v>
      </c>
      <c r="T47" s="69">
        <f t="shared" si="2"/>
        <v>3369000</v>
      </c>
      <c r="U47" s="69">
        <v>397882000</v>
      </c>
      <c r="V47" s="67">
        <v>100000</v>
      </c>
      <c r="W47" s="70">
        <v>2303000</v>
      </c>
    </row>
    <row r="48" spans="1:23" ht="21.75" customHeight="1">
      <c r="A48" s="11"/>
      <c r="B48" s="13" t="s">
        <v>360</v>
      </c>
      <c r="C48" s="11"/>
      <c r="D48" s="11"/>
      <c r="E48" s="66" t="s">
        <v>361</v>
      </c>
      <c r="F48" s="67">
        <v>21195323000</v>
      </c>
      <c r="G48" s="68">
        <v>18513246000</v>
      </c>
      <c r="H48" s="69">
        <f t="shared" si="0"/>
        <v>2677077000</v>
      </c>
      <c r="I48" s="69">
        <v>21190323000</v>
      </c>
      <c r="J48" s="67">
        <v>5000000</v>
      </c>
      <c r="K48" s="70">
        <v>200000000</v>
      </c>
      <c r="L48" s="67">
        <v>24486050000</v>
      </c>
      <c r="M48" s="68">
        <v>21611140000</v>
      </c>
      <c r="N48" s="69">
        <f t="shared" si="1"/>
        <v>2869910000</v>
      </c>
      <c r="O48" s="69">
        <v>24481050000</v>
      </c>
      <c r="P48" s="67">
        <v>5000000</v>
      </c>
      <c r="Q48" s="70">
        <v>215000000</v>
      </c>
      <c r="R48" s="67">
        <v>27253593000</v>
      </c>
      <c r="S48" s="68">
        <v>24222939000</v>
      </c>
      <c r="T48" s="69">
        <f t="shared" si="2"/>
        <v>3025654000</v>
      </c>
      <c r="U48" s="69">
        <v>27248593000</v>
      </c>
      <c r="V48" s="67">
        <v>5000000</v>
      </c>
      <c r="W48" s="70">
        <v>226000000</v>
      </c>
    </row>
    <row r="49" spans="1:23" ht="21.75" customHeight="1">
      <c r="A49" s="11"/>
      <c r="B49" s="13" t="s">
        <v>362</v>
      </c>
      <c r="C49" s="11"/>
      <c r="D49" s="11"/>
      <c r="E49" s="66" t="s">
        <v>363</v>
      </c>
      <c r="F49" s="67">
        <v>45305000</v>
      </c>
      <c r="G49" s="68">
        <v>43409000</v>
      </c>
      <c r="H49" s="69">
        <f t="shared" si="0"/>
        <v>1796000</v>
      </c>
      <c r="I49" s="69">
        <v>45205000</v>
      </c>
      <c r="J49" s="67">
        <v>100000</v>
      </c>
      <c r="K49" s="70">
        <v>200000</v>
      </c>
      <c r="L49" s="67">
        <v>48093000</v>
      </c>
      <c r="M49" s="68">
        <v>46068000</v>
      </c>
      <c r="N49" s="69">
        <f t="shared" si="1"/>
        <v>1925000</v>
      </c>
      <c r="O49" s="69">
        <v>47993000</v>
      </c>
      <c r="P49" s="67">
        <v>100000</v>
      </c>
      <c r="Q49" s="70">
        <v>300000</v>
      </c>
      <c r="R49" s="67">
        <v>51074000</v>
      </c>
      <c r="S49" s="68">
        <v>48946000</v>
      </c>
      <c r="T49" s="69">
        <f t="shared" si="2"/>
        <v>2028000</v>
      </c>
      <c r="U49" s="69">
        <v>50974000</v>
      </c>
      <c r="V49" s="67">
        <v>100000</v>
      </c>
      <c r="W49" s="70">
        <v>300000</v>
      </c>
    </row>
    <row r="50" spans="1:23" ht="21.75" customHeight="1">
      <c r="A50" s="11"/>
      <c r="B50" s="13" t="s">
        <v>364</v>
      </c>
      <c r="C50" s="11"/>
      <c r="D50" s="11"/>
      <c r="E50" s="66" t="s">
        <v>365</v>
      </c>
      <c r="F50" s="67">
        <v>90920000</v>
      </c>
      <c r="G50" s="68">
        <v>87384000</v>
      </c>
      <c r="H50" s="69">
        <f t="shared" si="0"/>
        <v>3336000</v>
      </c>
      <c r="I50" s="69">
        <v>90720000</v>
      </c>
      <c r="J50" s="67">
        <v>200000</v>
      </c>
      <c r="K50" s="70">
        <v>200000</v>
      </c>
      <c r="L50" s="67">
        <v>97264000</v>
      </c>
      <c r="M50" s="68">
        <v>93468000</v>
      </c>
      <c r="N50" s="69">
        <f t="shared" si="1"/>
        <v>3576000</v>
      </c>
      <c r="O50" s="69">
        <v>97044000</v>
      </c>
      <c r="P50" s="67">
        <v>220000</v>
      </c>
      <c r="Q50" s="70">
        <v>220000</v>
      </c>
      <c r="R50" s="67">
        <v>102590000</v>
      </c>
      <c r="S50" s="68">
        <v>98580000</v>
      </c>
      <c r="T50" s="69">
        <f t="shared" si="2"/>
        <v>3770000</v>
      </c>
      <c r="U50" s="69">
        <v>102350000</v>
      </c>
      <c r="V50" s="67">
        <v>240000</v>
      </c>
      <c r="W50" s="70">
        <v>240000</v>
      </c>
    </row>
    <row r="51" spans="1:23" ht="21.75" customHeight="1">
      <c r="A51" s="11"/>
      <c r="B51" s="13" t="s">
        <v>366</v>
      </c>
      <c r="C51" s="11"/>
      <c r="D51" s="11"/>
      <c r="E51" s="66" t="s">
        <v>367</v>
      </c>
      <c r="F51" s="67">
        <v>118250000</v>
      </c>
      <c r="G51" s="68">
        <v>112850000</v>
      </c>
      <c r="H51" s="69">
        <f t="shared" si="0"/>
        <v>5150000</v>
      </c>
      <c r="I51" s="69">
        <v>118000000</v>
      </c>
      <c r="J51" s="67">
        <v>250000</v>
      </c>
      <c r="K51" s="70">
        <v>250000</v>
      </c>
      <c r="L51" s="67">
        <v>126244000</v>
      </c>
      <c r="M51" s="68">
        <v>120450000</v>
      </c>
      <c r="N51" s="69">
        <f t="shared" si="1"/>
        <v>5519000</v>
      </c>
      <c r="O51" s="69">
        <v>125969000</v>
      </c>
      <c r="P51" s="67">
        <v>275000</v>
      </c>
      <c r="Q51" s="70">
        <v>275000</v>
      </c>
      <c r="R51" s="67">
        <v>133141000</v>
      </c>
      <c r="S51" s="68">
        <v>127023000</v>
      </c>
      <c r="T51" s="69">
        <f t="shared" si="2"/>
        <v>5818000</v>
      </c>
      <c r="U51" s="69">
        <v>132841000</v>
      </c>
      <c r="V51" s="67">
        <v>300000</v>
      </c>
      <c r="W51" s="70">
        <v>300000</v>
      </c>
    </row>
    <row r="52" spans="1:23" ht="21.75" customHeight="1">
      <c r="A52" s="11"/>
      <c r="B52" s="13" t="s">
        <v>368</v>
      </c>
      <c r="C52" s="11"/>
      <c r="D52" s="11"/>
      <c r="E52" s="66" t="s">
        <v>369</v>
      </c>
      <c r="F52" s="67">
        <v>86506000</v>
      </c>
      <c r="G52" s="68">
        <v>85980000</v>
      </c>
      <c r="H52" s="69">
        <f t="shared" si="0"/>
        <v>326000</v>
      </c>
      <c r="I52" s="69">
        <v>86306000</v>
      </c>
      <c r="J52" s="67">
        <v>200000</v>
      </c>
      <c r="K52" s="70">
        <v>200000</v>
      </c>
      <c r="L52" s="67">
        <v>92541000</v>
      </c>
      <c r="M52" s="68">
        <v>91972000</v>
      </c>
      <c r="N52" s="69">
        <f t="shared" si="1"/>
        <v>349000</v>
      </c>
      <c r="O52" s="69">
        <v>92321000</v>
      </c>
      <c r="P52" s="67">
        <v>220000</v>
      </c>
      <c r="Q52" s="70">
        <v>220000</v>
      </c>
      <c r="R52" s="67">
        <v>97601000</v>
      </c>
      <c r="S52" s="68">
        <v>96993000</v>
      </c>
      <c r="T52" s="69">
        <f t="shared" si="2"/>
        <v>368000</v>
      </c>
      <c r="U52" s="69">
        <v>97361000</v>
      </c>
      <c r="V52" s="67">
        <v>240000</v>
      </c>
      <c r="W52" s="70">
        <v>240000</v>
      </c>
    </row>
    <row r="53" spans="1:23" ht="21.75" customHeight="1">
      <c r="A53" s="11"/>
      <c r="B53" s="13" t="s">
        <v>370</v>
      </c>
      <c r="C53" s="11"/>
      <c r="D53" s="11"/>
      <c r="E53" s="66" t="s">
        <v>371</v>
      </c>
      <c r="F53" s="67">
        <v>9454219000</v>
      </c>
      <c r="G53" s="68">
        <v>8796419000</v>
      </c>
      <c r="H53" s="69">
        <f t="shared" si="0"/>
        <v>652800000</v>
      </c>
      <c r="I53" s="69">
        <v>9449219000</v>
      </c>
      <c r="J53" s="67">
        <v>5000000</v>
      </c>
      <c r="K53" s="70">
        <v>15000000</v>
      </c>
      <c r="L53" s="67">
        <v>9759655000</v>
      </c>
      <c r="M53" s="68">
        <v>9054921000</v>
      </c>
      <c r="N53" s="69">
        <f t="shared" si="1"/>
        <v>699734000</v>
      </c>
      <c r="O53" s="69">
        <v>9754655000</v>
      </c>
      <c r="P53" s="67">
        <v>5000000</v>
      </c>
      <c r="Q53" s="70">
        <v>15000000</v>
      </c>
      <c r="R53" s="67">
        <v>10353319000</v>
      </c>
      <c r="S53" s="68">
        <v>9610682000</v>
      </c>
      <c r="T53" s="69">
        <f t="shared" si="2"/>
        <v>737637000</v>
      </c>
      <c r="U53" s="69">
        <v>10348319000</v>
      </c>
      <c r="V53" s="67">
        <v>5000000</v>
      </c>
      <c r="W53" s="70">
        <v>15000000</v>
      </c>
    </row>
    <row r="54" spans="1:23" ht="21.75" customHeight="1">
      <c r="A54" s="11"/>
      <c r="B54" s="13" t="s">
        <v>372</v>
      </c>
      <c r="C54" s="11"/>
      <c r="D54" s="11"/>
      <c r="E54" s="66" t="s">
        <v>373</v>
      </c>
      <c r="F54" s="67">
        <v>4228000</v>
      </c>
      <c r="G54" s="68">
        <v>4168000</v>
      </c>
      <c r="H54" s="69">
        <f t="shared" si="0"/>
        <v>60000</v>
      </c>
      <c r="I54" s="69">
        <v>4228000</v>
      </c>
      <c r="J54" s="67">
        <v>0</v>
      </c>
      <c r="K54" s="70">
        <v>1533000</v>
      </c>
      <c r="L54" s="67">
        <v>4474000</v>
      </c>
      <c r="M54" s="68">
        <v>4409000</v>
      </c>
      <c r="N54" s="69">
        <f t="shared" si="1"/>
        <v>65000</v>
      </c>
      <c r="O54" s="69">
        <v>4474000</v>
      </c>
      <c r="P54" s="67">
        <v>0</v>
      </c>
      <c r="Q54" s="70">
        <v>1035000</v>
      </c>
      <c r="R54" s="67">
        <v>4744000</v>
      </c>
      <c r="S54" s="68">
        <v>4674000</v>
      </c>
      <c r="T54" s="69">
        <f t="shared" si="2"/>
        <v>70000</v>
      </c>
      <c r="U54" s="69">
        <v>4744000</v>
      </c>
      <c r="V54" s="67">
        <v>0</v>
      </c>
      <c r="W54" s="70">
        <v>535000</v>
      </c>
    </row>
    <row r="55" spans="1:23" ht="21.75" customHeight="1">
      <c r="A55" s="11"/>
      <c r="B55" s="13" t="s">
        <v>374</v>
      </c>
      <c r="C55" s="11"/>
      <c r="D55" s="11"/>
      <c r="E55" s="66" t="s">
        <v>375</v>
      </c>
      <c r="F55" s="67">
        <v>169645000</v>
      </c>
      <c r="G55" s="68">
        <v>43585000</v>
      </c>
      <c r="H55" s="69">
        <f t="shared" si="0"/>
        <v>122760000</v>
      </c>
      <c r="I55" s="69">
        <v>166345000</v>
      </c>
      <c r="J55" s="67">
        <v>3300000</v>
      </c>
      <c r="K55" s="70">
        <v>7500000</v>
      </c>
      <c r="L55" s="67">
        <v>181365000</v>
      </c>
      <c r="M55" s="68">
        <v>46242000</v>
      </c>
      <c r="N55" s="69">
        <f t="shared" si="1"/>
        <v>131586000</v>
      </c>
      <c r="O55" s="69">
        <v>177828000</v>
      </c>
      <c r="P55" s="67">
        <v>3537000</v>
      </c>
      <c r="Q55" s="70">
        <v>5000000</v>
      </c>
      <c r="R55" s="67">
        <v>192327000</v>
      </c>
      <c r="S55" s="68">
        <v>49880000</v>
      </c>
      <c r="T55" s="69">
        <f t="shared" si="2"/>
        <v>138718000</v>
      </c>
      <c r="U55" s="69">
        <v>188598000</v>
      </c>
      <c r="V55" s="67">
        <v>3729000</v>
      </c>
      <c r="W55" s="70">
        <v>5000000</v>
      </c>
    </row>
    <row r="56" spans="1:23" ht="21.75" customHeight="1">
      <c r="A56" s="11"/>
      <c r="B56" s="13" t="s">
        <v>376</v>
      </c>
      <c r="C56" s="11"/>
      <c r="D56" s="11"/>
      <c r="E56" s="66" t="s">
        <v>377</v>
      </c>
      <c r="F56" s="67">
        <v>35508000</v>
      </c>
      <c r="G56" s="68">
        <v>35408000</v>
      </c>
      <c r="H56" s="69">
        <f t="shared" si="0"/>
        <v>100000</v>
      </c>
      <c r="I56" s="69">
        <v>35508000</v>
      </c>
      <c r="J56" s="67">
        <v>0</v>
      </c>
      <c r="K56" s="70">
        <v>3000000</v>
      </c>
      <c r="L56" s="67">
        <v>38058000</v>
      </c>
      <c r="M56" s="68">
        <v>37951000</v>
      </c>
      <c r="N56" s="69">
        <f t="shared" si="1"/>
        <v>107000</v>
      </c>
      <c r="O56" s="69">
        <v>38058000</v>
      </c>
      <c r="P56" s="67">
        <v>0</v>
      </c>
      <c r="Q56" s="70">
        <v>3000000</v>
      </c>
      <c r="R56" s="67">
        <v>40305000</v>
      </c>
      <c r="S56" s="68">
        <v>40190000</v>
      </c>
      <c r="T56" s="69">
        <f t="shared" si="2"/>
        <v>115000</v>
      </c>
      <c r="U56" s="69">
        <v>40305000</v>
      </c>
      <c r="V56" s="67">
        <v>0</v>
      </c>
      <c r="W56" s="70">
        <v>3000000</v>
      </c>
    </row>
    <row r="57" spans="1:23" ht="21.75" customHeight="1">
      <c r="A57" s="11"/>
      <c r="B57" s="13" t="s">
        <v>378</v>
      </c>
      <c r="C57" s="11"/>
      <c r="D57" s="11"/>
      <c r="E57" s="66" t="s">
        <v>379</v>
      </c>
      <c r="F57" s="67">
        <v>17122000</v>
      </c>
      <c r="G57" s="68">
        <v>16999000</v>
      </c>
      <c r="H57" s="69">
        <f t="shared" si="0"/>
        <v>23000</v>
      </c>
      <c r="I57" s="69">
        <v>17022000</v>
      </c>
      <c r="J57" s="67">
        <v>100000</v>
      </c>
      <c r="K57" s="70">
        <v>1000000</v>
      </c>
      <c r="L57" s="67">
        <v>18116000</v>
      </c>
      <c r="M57" s="68">
        <v>17990000</v>
      </c>
      <c r="N57" s="69">
        <f t="shared" si="1"/>
        <v>26000</v>
      </c>
      <c r="O57" s="69">
        <v>18016000</v>
      </c>
      <c r="P57" s="67">
        <v>100000</v>
      </c>
      <c r="Q57" s="70">
        <v>1000000</v>
      </c>
      <c r="R57" s="67">
        <v>19195000</v>
      </c>
      <c r="S57" s="68">
        <v>19066000</v>
      </c>
      <c r="T57" s="69">
        <f t="shared" si="2"/>
        <v>29000</v>
      </c>
      <c r="U57" s="69">
        <v>19095000</v>
      </c>
      <c r="V57" s="67">
        <v>100000</v>
      </c>
      <c r="W57" s="70">
        <v>1000000</v>
      </c>
    </row>
    <row r="58" spans="1:23" ht="21.75" customHeight="1">
      <c r="A58" s="11"/>
      <c r="B58" s="13" t="s">
        <v>380</v>
      </c>
      <c r="C58" s="11"/>
      <c r="D58" s="11"/>
      <c r="E58" s="66" t="s">
        <v>381</v>
      </c>
      <c r="F58" s="67">
        <v>79578000</v>
      </c>
      <c r="G58" s="68">
        <v>76827000</v>
      </c>
      <c r="H58" s="69">
        <f t="shared" si="0"/>
        <v>2751000</v>
      </c>
      <c r="I58" s="69">
        <v>79578000</v>
      </c>
      <c r="J58" s="67">
        <v>0</v>
      </c>
      <c r="K58" s="70">
        <v>15000000</v>
      </c>
      <c r="L58" s="67">
        <v>84786000</v>
      </c>
      <c r="M58" s="68">
        <v>81837000</v>
      </c>
      <c r="N58" s="69">
        <f t="shared" si="1"/>
        <v>2949000</v>
      </c>
      <c r="O58" s="69">
        <v>84786000</v>
      </c>
      <c r="P58" s="67">
        <v>0</v>
      </c>
      <c r="Q58" s="70">
        <v>17000000</v>
      </c>
      <c r="R58" s="67">
        <v>89591000</v>
      </c>
      <c r="S58" s="68">
        <v>86482000</v>
      </c>
      <c r="T58" s="69">
        <f t="shared" si="2"/>
        <v>3109000</v>
      </c>
      <c r="U58" s="69">
        <v>89591000</v>
      </c>
      <c r="V58" s="67">
        <v>0</v>
      </c>
      <c r="W58" s="70">
        <v>19000000</v>
      </c>
    </row>
    <row r="59" spans="1:23" ht="21.75" customHeight="1">
      <c r="A59" s="11"/>
      <c r="B59" s="13" t="s">
        <v>382</v>
      </c>
      <c r="C59" s="11"/>
      <c r="D59" s="11"/>
      <c r="E59" s="66" t="s">
        <v>383</v>
      </c>
      <c r="F59" s="67">
        <v>4191000</v>
      </c>
      <c r="G59" s="68">
        <v>4081000</v>
      </c>
      <c r="H59" s="69">
        <f t="shared" si="0"/>
        <v>10000</v>
      </c>
      <c r="I59" s="69">
        <v>4091000</v>
      </c>
      <c r="J59" s="67">
        <v>100000</v>
      </c>
      <c r="K59" s="70">
        <v>100000</v>
      </c>
      <c r="L59" s="67">
        <v>4423000</v>
      </c>
      <c r="M59" s="68">
        <v>4312000</v>
      </c>
      <c r="N59" s="69">
        <f t="shared" si="1"/>
        <v>11000</v>
      </c>
      <c r="O59" s="69">
        <v>4323000</v>
      </c>
      <c r="P59" s="67">
        <v>100000</v>
      </c>
      <c r="Q59" s="70">
        <v>100000</v>
      </c>
      <c r="R59" s="67">
        <v>4678000</v>
      </c>
      <c r="S59" s="68">
        <v>4566000</v>
      </c>
      <c r="T59" s="69">
        <f t="shared" si="2"/>
        <v>12000</v>
      </c>
      <c r="U59" s="69">
        <v>4578000</v>
      </c>
      <c r="V59" s="67">
        <v>100000</v>
      </c>
      <c r="W59" s="70">
        <v>100000</v>
      </c>
    </row>
    <row r="60" spans="1:23" ht="21.75" customHeight="1">
      <c r="A60" s="11"/>
      <c r="B60" s="13" t="s">
        <v>384</v>
      </c>
      <c r="C60" s="11"/>
      <c r="D60" s="11"/>
      <c r="E60" s="66" t="s">
        <v>385</v>
      </c>
      <c r="F60" s="67">
        <v>5637000</v>
      </c>
      <c r="G60" s="68">
        <v>5630000</v>
      </c>
      <c r="H60" s="69">
        <f t="shared" si="0"/>
        <v>7000</v>
      </c>
      <c r="I60" s="69">
        <v>5637000</v>
      </c>
      <c r="J60" s="67">
        <v>0</v>
      </c>
      <c r="K60" s="70">
        <v>500000</v>
      </c>
      <c r="L60" s="67">
        <v>5979000</v>
      </c>
      <c r="M60" s="68">
        <v>5972000</v>
      </c>
      <c r="N60" s="69">
        <f t="shared" si="1"/>
        <v>7000</v>
      </c>
      <c r="O60" s="69">
        <v>5979000</v>
      </c>
      <c r="P60" s="67">
        <v>0</v>
      </c>
      <c r="Q60" s="70">
        <v>500000</v>
      </c>
      <c r="R60" s="67">
        <v>6342000</v>
      </c>
      <c r="S60" s="68">
        <v>6335000</v>
      </c>
      <c r="T60" s="69">
        <f t="shared" si="2"/>
        <v>7000</v>
      </c>
      <c r="U60" s="69">
        <v>6342000</v>
      </c>
      <c r="V60" s="67">
        <v>0</v>
      </c>
      <c r="W60" s="70">
        <v>500000</v>
      </c>
    </row>
    <row r="61" spans="1:23" ht="21.75" customHeight="1">
      <c r="A61" s="11"/>
      <c r="B61" s="13" t="s">
        <v>386</v>
      </c>
      <c r="C61" s="11"/>
      <c r="D61" s="11"/>
      <c r="E61" s="66" t="s">
        <v>387</v>
      </c>
      <c r="F61" s="67">
        <v>263142000</v>
      </c>
      <c r="G61" s="68">
        <v>143142000</v>
      </c>
      <c r="H61" s="69">
        <f t="shared" si="0"/>
        <v>100000000</v>
      </c>
      <c r="I61" s="69">
        <v>243142000</v>
      </c>
      <c r="J61" s="67">
        <v>20000000</v>
      </c>
      <c r="K61" s="70">
        <v>500000000</v>
      </c>
      <c r="L61" s="67">
        <v>281342000</v>
      </c>
      <c r="M61" s="68">
        <v>154152000</v>
      </c>
      <c r="N61" s="69">
        <f t="shared" si="1"/>
        <v>107190000</v>
      </c>
      <c r="O61" s="69">
        <v>261342000</v>
      </c>
      <c r="P61" s="67">
        <v>20000000</v>
      </c>
      <c r="Q61" s="70">
        <v>500000000</v>
      </c>
      <c r="R61" s="67">
        <v>297288000</v>
      </c>
      <c r="S61" s="68">
        <v>164291000</v>
      </c>
      <c r="T61" s="69">
        <f t="shared" si="2"/>
        <v>112997000</v>
      </c>
      <c r="U61" s="69">
        <v>277288000</v>
      </c>
      <c r="V61" s="67">
        <v>20000000</v>
      </c>
      <c r="W61" s="70">
        <v>500000000</v>
      </c>
    </row>
    <row r="62" spans="1:23" ht="21.75" customHeight="1">
      <c r="A62" s="11"/>
      <c r="B62" s="13" t="s">
        <v>388</v>
      </c>
      <c r="C62" s="11"/>
      <c r="D62" s="11"/>
      <c r="E62" s="66" t="s">
        <v>389</v>
      </c>
      <c r="F62" s="67">
        <v>24529000</v>
      </c>
      <c r="G62" s="68">
        <v>20929000</v>
      </c>
      <c r="H62" s="69">
        <f t="shared" si="0"/>
        <v>3600000</v>
      </c>
      <c r="I62" s="69">
        <v>24529000</v>
      </c>
      <c r="J62" s="67">
        <v>0</v>
      </c>
      <c r="K62" s="70">
        <v>0</v>
      </c>
      <c r="L62" s="67">
        <v>26255000</v>
      </c>
      <c r="M62" s="68">
        <v>22355000</v>
      </c>
      <c r="N62" s="69">
        <f t="shared" si="1"/>
        <v>3900000</v>
      </c>
      <c r="O62" s="69">
        <v>26255000</v>
      </c>
      <c r="P62" s="67">
        <v>0</v>
      </c>
      <c r="Q62" s="70">
        <v>0</v>
      </c>
      <c r="R62" s="67">
        <v>27831000</v>
      </c>
      <c r="S62" s="68">
        <v>23731000</v>
      </c>
      <c r="T62" s="69">
        <f t="shared" si="2"/>
        <v>4100000</v>
      </c>
      <c r="U62" s="69">
        <v>27831000</v>
      </c>
      <c r="V62" s="67">
        <v>0</v>
      </c>
      <c r="W62" s="70">
        <v>0</v>
      </c>
    </row>
    <row r="63" spans="1:23" ht="21.75" customHeight="1" thickBot="1">
      <c r="A63" s="11"/>
      <c r="B63" s="13" t="s">
        <v>390</v>
      </c>
      <c r="C63" s="11"/>
      <c r="D63" s="11"/>
      <c r="E63" s="66" t="s">
        <v>391</v>
      </c>
      <c r="F63" s="67">
        <v>25230000</v>
      </c>
      <c r="G63" s="68">
        <v>22012000</v>
      </c>
      <c r="H63" s="69">
        <f t="shared" si="0"/>
        <v>3218000</v>
      </c>
      <c r="I63" s="69">
        <v>25230000</v>
      </c>
      <c r="J63" s="67">
        <v>0</v>
      </c>
      <c r="K63" s="70">
        <v>0</v>
      </c>
      <c r="L63" s="67">
        <v>27013000</v>
      </c>
      <c r="M63" s="68">
        <v>23563000</v>
      </c>
      <c r="N63" s="69">
        <f t="shared" si="1"/>
        <v>3450000</v>
      </c>
      <c r="O63" s="69">
        <v>27013000</v>
      </c>
      <c r="P63" s="67">
        <v>0</v>
      </c>
      <c r="Q63" s="70">
        <v>0</v>
      </c>
      <c r="R63" s="67">
        <v>28660000</v>
      </c>
      <c r="S63" s="68">
        <v>25024000</v>
      </c>
      <c r="T63" s="69">
        <f t="shared" si="2"/>
        <v>3636000</v>
      </c>
      <c r="U63" s="69">
        <v>28660000</v>
      </c>
      <c r="V63" s="67">
        <v>0</v>
      </c>
      <c r="W63" s="70">
        <v>0</v>
      </c>
    </row>
    <row r="64" spans="1:23" ht="24.75" customHeight="1" hidden="1" thickBot="1">
      <c r="A64" s="11" t="s">
        <v>3</v>
      </c>
      <c r="B64" s="13"/>
      <c r="C64" s="11"/>
      <c r="D64" s="11"/>
      <c r="E64" s="35"/>
      <c r="F64" s="36"/>
      <c r="G64" s="37"/>
      <c r="H64" s="38"/>
      <c r="I64" s="38"/>
      <c r="J64" s="38"/>
      <c r="K64" s="37"/>
      <c r="L64" s="36"/>
      <c r="M64" s="37"/>
      <c r="N64" s="38"/>
      <c r="O64" s="38"/>
      <c r="P64" s="38"/>
      <c r="Q64" s="37"/>
      <c r="R64" s="36"/>
      <c r="S64" s="37"/>
      <c r="T64" s="38"/>
      <c r="U64" s="38"/>
      <c r="V64" s="38"/>
      <c r="W64" s="37"/>
    </row>
    <row r="65" spans="1:23" ht="12" customHeight="1" thickBot="1">
      <c r="A65" s="7" t="s">
        <v>3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ht="30" customHeight="1">
      <c r="B66" s="7" t="s">
        <v>31</v>
      </c>
      <c r="E66" s="71" t="s">
        <v>34</v>
      </c>
      <c r="F66" s="72">
        <v>46277434000</v>
      </c>
      <c r="G66" s="73">
        <v>37307928000</v>
      </c>
      <c r="H66" s="74">
        <f>I66-G66</f>
        <v>10173246000</v>
      </c>
      <c r="I66" s="74">
        <v>47481174000</v>
      </c>
      <c r="J66" s="72">
        <v>138350000</v>
      </c>
      <c r="K66" s="75">
        <v>8678083321</v>
      </c>
      <c r="L66" s="72">
        <v>50860104000</v>
      </c>
      <c r="M66" s="73">
        <v>41370486000</v>
      </c>
      <c r="N66" s="74">
        <f>O66-M66</f>
        <v>10706614000</v>
      </c>
      <c r="O66" s="74">
        <v>52077100000</v>
      </c>
      <c r="P66" s="76">
        <v>142897000</v>
      </c>
      <c r="Q66" s="72">
        <v>9417253421</v>
      </c>
      <c r="R66" s="72">
        <v>55191012000</v>
      </c>
      <c r="S66" s="73">
        <v>45104048000</v>
      </c>
      <c r="T66" s="74">
        <f>U66-S66</f>
        <v>11452071000</v>
      </c>
      <c r="U66" s="74">
        <v>56556119000</v>
      </c>
      <c r="V66" s="72">
        <v>146993000</v>
      </c>
      <c r="W66" s="75">
        <v>10140245271</v>
      </c>
    </row>
    <row r="67" spans="2:23" ht="30" customHeight="1">
      <c r="B67" s="7" t="s">
        <v>30</v>
      </c>
      <c r="E67" s="77" t="s">
        <v>297</v>
      </c>
      <c r="F67" s="78">
        <v>36145740000</v>
      </c>
      <c r="G67" s="79">
        <v>33854793000</v>
      </c>
      <c r="H67" s="80">
        <f>I67-G67</f>
        <v>2290947000</v>
      </c>
      <c r="I67" s="80">
        <v>36145740000</v>
      </c>
      <c r="J67" s="78">
        <v>0</v>
      </c>
      <c r="K67" s="81">
        <v>2882622000</v>
      </c>
      <c r="L67" s="78">
        <v>38541564000</v>
      </c>
      <c r="M67" s="79">
        <v>36095740000</v>
      </c>
      <c r="N67" s="80">
        <f>O67-M67</f>
        <v>2445824000</v>
      </c>
      <c r="O67" s="80">
        <v>38541564000</v>
      </c>
      <c r="P67" s="82">
        <v>0</v>
      </c>
      <c r="Q67" s="78">
        <v>2679211000</v>
      </c>
      <c r="R67" s="78">
        <v>40951679000</v>
      </c>
      <c r="S67" s="79">
        <v>38376097000</v>
      </c>
      <c r="T67" s="80">
        <f>U67-S67</f>
        <v>2575582000</v>
      </c>
      <c r="U67" s="80">
        <v>40951679000</v>
      </c>
      <c r="V67" s="78">
        <v>0</v>
      </c>
      <c r="W67" s="81">
        <v>2466362000</v>
      </c>
    </row>
    <row r="68" spans="1:23" s="16" customFormat="1" ht="30" customHeight="1" thickBot="1">
      <c r="A68" s="2" t="s">
        <v>3</v>
      </c>
      <c r="B68" s="15"/>
      <c r="C68" s="15"/>
      <c r="D68" s="15"/>
      <c r="E68" s="83" t="s">
        <v>28</v>
      </c>
      <c r="F68" s="84">
        <f>F66+F67</f>
        <v>82423174000</v>
      </c>
      <c r="G68" s="85">
        <f aca="true" t="shared" si="3" ref="G68:W68">G66+G67</f>
        <v>71162721000</v>
      </c>
      <c r="H68" s="86">
        <f t="shared" si="3"/>
        <v>12464193000</v>
      </c>
      <c r="I68" s="86">
        <f t="shared" si="3"/>
        <v>83626914000</v>
      </c>
      <c r="J68" s="84">
        <f t="shared" si="3"/>
        <v>138350000</v>
      </c>
      <c r="K68" s="87">
        <f t="shared" si="3"/>
        <v>11560705321</v>
      </c>
      <c r="L68" s="84">
        <f t="shared" si="3"/>
        <v>89401668000</v>
      </c>
      <c r="M68" s="85">
        <f t="shared" si="3"/>
        <v>77466226000</v>
      </c>
      <c r="N68" s="86">
        <f t="shared" si="3"/>
        <v>13152438000</v>
      </c>
      <c r="O68" s="86">
        <f t="shared" si="3"/>
        <v>90618664000</v>
      </c>
      <c r="P68" s="88">
        <f t="shared" si="3"/>
        <v>142897000</v>
      </c>
      <c r="Q68" s="84">
        <f t="shared" si="3"/>
        <v>12096464421</v>
      </c>
      <c r="R68" s="84">
        <f t="shared" si="3"/>
        <v>96142691000</v>
      </c>
      <c r="S68" s="85">
        <f t="shared" si="3"/>
        <v>83480145000</v>
      </c>
      <c r="T68" s="86">
        <f t="shared" si="3"/>
        <v>14027653000</v>
      </c>
      <c r="U68" s="86">
        <f t="shared" si="3"/>
        <v>97507798000</v>
      </c>
      <c r="V68" s="84">
        <f t="shared" si="3"/>
        <v>146993000</v>
      </c>
      <c r="W68" s="87">
        <f t="shared" si="3"/>
        <v>12606607271</v>
      </c>
    </row>
  </sheetData>
  <sheetProtection/>
  <mergeCells count="30">
    <mergeCell ref="E11:W11"/>
    <mergeCell ref="E12:W12"/>
    <mergeCell ref="E14:E17"/>
    <mergeCell ref="F14:K14"/>
    <mergeCell ref="L14:Q14"/>
    <mergeCell ref="R14:W14"/>
    <mergeCell ref="F15:F17"/>
    <mergeCell ref="G15:I15"/>
    <mergeCell ref="J15:K15"/>
    <mergeCell ref="L15:L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5" zoomScaleNormal="75" zoomScalePageLayoutView="0" workbookViewId="0" topLeftCell="E10">
      <selection activeCell="F43" sqref="F43"/>
    </sheetView>
  </sheetViews>
  <sheetFormatPr defaultColWidth="9.00390625" defaultRowHeight="12.75"/>
  <cols>
    <col min="1" max="1" width="15.125" style="7" hidden="1" customWidth="1"/>
    <col min="2" max="2" width="10.75390625" style="7" hidden="1" customWidth="1"/>
    <col min="3" max="3" width="8.375" style="7" hidden="1" customWidth="1"/>
    <col min="4" max="4" width="15.25390625" style="7" hidden="1" customWidth="1"/>
    <col min="5" max="5" width="81.625" style="7" customWidth="1"/>
    <col min="6" max="23" width="21.00390625" style="7" customWidth="1"/>
    <col min="24" max="16384" width="9.125" style="7" customWidth="1"/>
  </cols>
  <sheetData>
    <row r="1" spans="1:23" ht="15" hidden="1">
      <c r="A1" s="1" t="s">
        <v>0</v>
      </c>
      <c r="B1" s="2" t="s">
        <v>36</v>
      </c>
      <c r="C1" s="3"/>
      <c r="D1" s="4" t="s">
        <v>2</v>
      </c>
      <c r="E1" s="5" t="s">
        <v>22</v>
      </c>
      <c r="F1" s="6" t="s">
        <v>33</v>
      </c>
      <c r="G1" s="6" t="s">
        <v>4</v>
      </c>
      <c r="H1" s="6" t="s">
        <v>3</v>
      </c>
      <c r="I1" s="6" t="s">
        <v>4</v>
      </c>
      <c r="J1" s="6" t="s">
        <v>21</v>
      </c>
      <c r="K1" s="6" t="s">
        <v>21</v>
      </c>
      <c r="L1" s="6" t="s">
        <v>33</v>
      </c>
      <c r="M1" s="6" t="s">
        <v>4</v>
      </c>
      <c r="N1" s="6" t="s">
        <v>3</v>
      </c>
      <c r="O1" s="6" t="s">
        <v>4</v>
      </c>
      <c r="P1" s="6" t="s">
        <v>21</v>
      </c>
      <c r="Q1" s="6" t="s">
        <v>21</v>
      </c>
      <c r="R1" s="6" t="s">
        <v>33</v>
      </c>
      <c r="S1" s="6" t="s">
        <v>4</v>
      </c>
      <c r="T1" s="6" t="s">
        <v>3</v>
      </c>
      <c r="U1" s="6" t="s">
        <v>4</v>
      </c>
      <c r="V1" s="6" t="s">
        <v>21</v>
      </c>
      <c r="W1" s="6" t="s">
        <v>21</v>
      </c>
    </row>
    <row r="2" spans="1:23" ht="15" hidden="1">
      <c r="A2" s="8" t="s">
        <v>5</v>
      </c>
      <c r="B2" s="2" t="s">
        <v>24</v>
      </c>
      <c r="C2" s="3" t="s">
        <v>38</v>
      </c>
      <c r="D2" s="4" t="s">
        <v>6</v>
      </c>
      <c r="E2" s="9" t="str">
        <f>ButceYil</f>
        <v>2020</v>
      </c>
      <c r="F2" s="10" t="str">
        <f>ButceYil</f>
        <v>2020</v>
      </c>
      <c r="G2" s="10" t="str">
        <f>ButceYil</f>
        <v>2020</v>
      </c>
      <c r="H2" s="10"/>
      <c r="I2" s="10" t="str">
        <f>ButceYil</f>
        <v>2020</v>
      </c>
      <c r="J2" s="10" t="str">
        <f>ButceYil</f>
        <v>2020</v>
      </c>
      <c r="K2" s="10" t="str">
        <f>ButceYil</f>
        <v>2020</v>
      </c>
      <c r="L2" s="10" t="str">
        <f>ButceYil</f>
        <v>2020</v>
      </c>
      <c r="M2" s="10" t="str">
        <f>ButceYil</f>
        <v>2020</v>
      </c>
      <c r="N2" s="10"/>
      <c r="O2" s="10" t="str">
        <f>ButceYil</f>
        <v>2020</v>
      </c>
      <c r="P2" s="10" t="str">
        <f>ButceYil</f>
        <v>2020</v>
      </c>
      <c r="Q2" s="10" t="str">
        <f>ButceYil</f>
        <v>2020</v>
      </c>
      <c r="R2" s="10" t="str">
        <f>ButceYil</f>
        <v>2020</v>
      </c>
      <c r="S2" s="10" t="str">
        <f>ButceYil</f>
        <v>2020</v>
      </c>
      <c r="T2" s="10"/>
      <c r="U2" s="10" t="str">
        <f>ButceYil</f>
        <v>2020</v>
      </c>
      <c r="V2" s="10" t="str">
        <f>ButceYil</f>
        <v>2020</v>
      </c>
      <c r="W2" s="10" t="str">
        <f>ButceYil</f>
        <v>2020</v>
      </c>
    </row>
    <row r="3" spans="1:23" ht="15" hidden="1">
      <c r="A3" s="8"/>
      <c r="B3" s="2"/>
      <c r="C3" s="3"/>
      <c r="D3" s="4" t="s">
        <v>32</v>
      </c>
      <c r="E3" s="9"/>
      <c r="F3" s="10" t="str">
        <f>ButceYil</f>
        <v>2020</v>
      </c>
      <c r="G3" s="10"/>
      <c r="H3" s="10"/>
      <c r="I3" s="10"/>
      <c r="J3" s="10"/>
      <c r="K3" s="10"/>
      <c r="L3" s="10" t="str">
        <f>ButceYil</f>
        <v>2020</v>
      </c>
      <c r="M3" s="10"/>
      <c r="N3" s="10"/>
      <c r="O3" s="10"/>
      <c r="P3" s="10"/>
      <c r="Q3" s="10"/>
      <c r="R3" s="10" t="str">
        <f>ButceYil</f>
        <v>2020</v>
      </c>
      <c r="S3" s="10"/>
      <c r="T3" s="10"/>
      <c r="U3" s="10"/>
      <c r="V3" s="10"/>
      <c r="W3" s="10"/>
    </row>
    <row r="4" spans="1:23" ht="15" hidden="1">
      <c r="A4" s="8" t="s">
        <v>7</v>
      </c>
      <c r="B4" s="2" t="s">
        <v>35</v>
      </c>
      <c r="C4" s="3" t="s">
        <v>37</v>
      </c>
      <c r="D4" s="4" t="s">
        <v>8</v>
      </c>
      <c r="F4" s="10" t="str">
        <f>Asama</f>
        <v>3</v>
      </c>
      <c r="G4" s="10" t="str">
        <f>Asama</f>
        <v>3</v>
      </c>
      <c r="H4" s="10"/>
      <c r="I4" s="10" t="str">
        <f>Asama</f>
        <v>3</v>
      </c>
      <c r="J4" s="10" t="str">
        <f>Asama</f>
        <v>3</v>
      </c>
      <c r="K4" s="10" t="str">
        <f>Asama</f>
        <v>3</v>
      </c>
      <c r="L4" s="10">
        <f>Asama+10</f>
        <v>13</v>
      </c>
      <c r="M4" s="10">
        <f>Asama+10</f>
        <v>13</v>
      </c>
      <c r="N4" s="10"/>
      <c r="O4" s="10">
        <f>Asama+10</f>
        <v>13</v>
      </c>
      <c r="P4" s="10">
        <f>Asama+10</f>
        <v>13</v>
      </c>
      <c r="Q4" s="10">
        <f>Asama+10</f>
        <v>13</v>
      </c>
      <c r="R4" s="10">
        <f>Asama+20</f>
        <v>23</v>
      </c>
      <c r="S4" s="10">
        <f>Asama+20</f>
        <v>23</v>
      </c>
      <c r="T4" s="10"/>
      <c r="U4" s="10">
        <f>Asama+20</f>
        <v>23</v>
      </c>
      <c r="V4" s="10">
        <f>Asama+20</f>
        <v>23</v>
      </c>
      <c r="W4" s="10">
        <f>Asama+20</f>
        <v>23</v>
      </c>
    </row>
    <row r="5" spans="1:23" ht="15" hidden="1">
      <c r="A5" s="8" t="s">
        <v>23</v>
      </c>
      <c r="B5" s="3" t="s">
        <v>36</v>
      </c>
      <c r="C5" s="3"/>
      <c r="D5" s="4" t="s">
        <v>9</v>
      </c>
      <c r="F5" s="6"/>
      <c r="G5" s="11" t="s">
        <v>25</v>
      </c>
      <c r="H5" s="11"/>
      <c r="I5" s="11"/>
      <c r="K5" s="11"/>
      <c r="L5" s="6"/>
      <c r="M5" s="11" t="s">
        <v>25</v>
      </c>
      <c r="N5" s="11"/>
      <c r="O5" s="11"/>
      <c r="Q5" s="11"/>
      <c r="R5" s="6"/>
      <c r="S5" s="11" t="s">
        <v>25</v>
      </c>
      <c r="T5" s="11"/>
      <c r="U5" s="11"/>
      <c r="W5" s="11"/>
    </row>
    <row r="6" spans="1:23" ht="15" hidden="1">
      <c r="A6" s="3"/>
      <c r="B6" s="3"/>
      <c r="C6" s="3"/>
      <c r="D6" s="4" t="s">
        <v>16</v>
      </c>
      <c r="F6" s="6"/>
      <c r="G6" s="11"/>
      <c r="H6" s="11"/>
      <c r="I6" s="11"/>
      <c r="J6" s="11" t="s">
        <v>17</v>
      </c>
      <c r="K6" s="11" t="s">
        <v>24</v>
      </c>
      <c r="L6" s="6"/>
      <c r="M6" s="11"/>
      <c r="N6" s="11"/>
      <c r="O6" s="11"/>
      <c r="P6" s="10">
        <v>5</v>
      </c>
      <c r="Q6" s="11" t="s">
        <v>24</v>
      </c>
      <c r="R6" s="6"/>
      <c r="S6" s="11"/>
      <c r="T6" s="11"/>
      <c r="U6" s="11"/>
      <c r="V6" s="10">
        <v>5</v>
      </c>
      <c r="W6" s="11" t="s">
        <v>24</v>
      </c>
    </row>
    <row r="7" spans="1:23" ht="15" hidden="1">
      <c r="A7" s="12"/>
      <c r="B7" s="12"/>
      <c r="C7" s="12"/>
      <c r="D7" s="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9.5" customHeight="1" hidden="1">
      <c r="A9" s="3" t="s">
        <v>29</v>
      </c>
      <c r="B9" s="3"/>
      <c r="C9" s="3"/>
      <c r="D9" s="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W9" s="8"/>
    </row>
    <row r="10" spans="1:23" ht="19.5" customHeight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7.75" customHeight="1">
      <c r="A11" s="3"/>
      <c r="B11" s="3"/>
      <c r="C11" s="3"/>
      <c r="D11" s="3"/>
      <c r="E11" s="146" t="s">
        <v>299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</row>
    <row r="12" spans="1:23" ht="34.5" customHeight="1">
      <c r="A12" s="3"/>
      <c r="B12" s="3"/>
      <c r="C12" s="3"/>
      <c r="D12" s="3"/>
      <c r="E12" s="146" t="s">
        <v>392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</row>
    <row r="13" spans="1:23" ht="19.5" customHeight="1" thickBot="1">
      <c r="A13" s="3"/>
      <c r="B13" s="3"/>
      <c r="C13" s="3"/>
      <c r="D13" s="3"/>
      <c r="E13" s="3" t="s">
        <v>1</v>
      </c>
      <c r="F13" s="3" t="s">
        <v>1</v>
      </c>
      <c r="G13" s="3" t="s">
        <v>1</v>
      </c>
      <c r="H13" s="3"/>
      <c r="I13" s="3"/>
      <c r="J13" s="3" t="s">
        <v>1</v>
      </c>
      <c r="K13" s="3" t="s">
        <v>1</v>
      </c>
      <c r="L13" s="3" t="s">
        <v>1</v>
      </c>
      <c r="M13" s="3" t="s">
        <v>1</v>
      </c>
      <c r="N13" s="3"/>
      <c r="O13" s="3"/>
      <c r="P13" s="3" t="s">
        <v>1</v>
      </c>
      <c r="Q13" s="3" t="s">
        <v>1</v>
      </c>
      <c r="R13" s="3" t="s">
        <v>1</v>
      </c>
      <c r="S13" s="3" t="s">
        <v>1</v>
      </c>
      <c r="T13" s="3"/>
      <c r="U13" s="3"/>
      <c r="V13" s="3" t="s">
        <v>1</v>
      </c>
      <c r="W13" s="4" t="str">
        <f>IF(ButceYil&gt;2008,"TL","YTL")</f>
        <v>TL</v>
      </c>
    </row>
    <row r="14" spans="1:23" ht="19.5" customHeight="1" thickBot="1">
      <c r="A14" s="3"/>
      <c r="B14" s="3"/>
      <c r="C14" s="3"/>
      <c r="D14" s="3"/>
      <c r="E14" s="89" t="s">
        <v>1</v>
      </c>
      <c r="F14" s="142" t="str">
        <f>ButceYil</f>
        <v>2020</v>
      </c>
      <c r="G14" s="143"/>
      <c r="H14" s="143"/>
      <c r="I14" s="143"/>
      <c r="J14" s="143"/>
      <c r="K14" s="144"/>
      <c r="L14" s="142">
        <f>ButceYil+1</f>
        <v>2021</v>
      </c>
      <c r="M14" s="143"/>
      <c r="N14" s="143"/>
      <c r="O14" s="143"/>
      <c r="P14" s="143"/>
      <c r="Q14" s="144"/>
      <c r="R14" s="142">
        <f>ButceYil+2</f>
        <v>2022</v>
      </c>
      <c r="S14" s="143"/>
      <c r="T14" s="143"/>
      <c r="U14" s="143"/>
      <c r="V14" s="143"/>
      <c r="W14" s="144"/>
    </row>
    <row r="15" spans="1:23" ht="19.5" customHeight="1" thickBot="1">
      <c r="A15" s="3"/>
      <c r="B15" s="3"/>
      <c r="C15" s="3"/>
      <c r="D15" s="3"/>
      <c r="E15" s="147" t="s">
        <v>10</v>
      </c>
      <c r="F15" s="127" t="s">
        <v>20</v>
      </c>
      <c r="G15" s="133" t="s">
        <v>12</v>
      </c>
      <c r="H15" s="134"/>
      <c r="I15" s="135"/>
      <c r="J15" s="136" t="s">
        <v>14</v>
      </c>
      <c r="K15" s="129" t="s">
        <v>1</v>
      </c>
      <c r="L15" s="127" t="s">
        <v>20</v>
      </c>
      <c r="M15" s="133" t="s">
        <v>12</v>
      </c>
      <c r="N15" s="134"/>
      <c r="O15" s="135"/>
      <c r="P15" s="136" t="s">
        <v>14</v>
      </c>
      <c r="Q15" s="129" t="s">
        <v>1</v>
      </c>
      <c r="R15" s="127" t="s">
        <v>20</v>
      </c>
      <c r="S15" s="133" t="s">
        <v>12</v>
      </c>
      <c r="T15" s="134"/>
      <c r="U15" s="135"/>
      <c r="V15" s="136" t="s">
        <v>14</v>
      </c>
      <c r="W15" s="129" t="s">
        <v>1</v>
      </c>
    </row>
    <row r="16" spans="1:23" ht="19.5" customHeight="1">
      <c r="A16" s="3"/>
      <c r="B16" s="3"/>
      <c r="C16" s="3"/>
      <c r="D16" s="3"/>
      <c r="E16" s="148" t="s">
        <v>1</v>
      </c>
      <c r="F16" s="137" t="s">
        <v>1</v>
      </c>
      <c r="G16" s="131" t="s">
        <v>13</v>
      </c>
      <c r="H16" s="125" t="s">
        <v>18</v>
      </c>
      <c r="I16" s="127" t="s">
        <v>19</v>
      </c>
      <c r="J16" s="136" t="s">
        <v>15</v>
      </c>
      <c r="K16" s="127" t="s">
        <v>26</v>
      </c>
      <c r="L16" s="137" t="s">
        <v>1</v>
      </c>
      <c r="M16" s="131" t="s">
        <v>13</v>
      </c>
      <c r="N16" s="125" t="s">
        <v>18</v>
      </c>
      <c r="O16" s="127" t="s">
        <v>19</v>
      </c>
      <c r="P16" s="136" t="s">
        <v>15</v>
      </c>
      <c r="Q16" s="127" t="s">
        <v>26</v>
      </c>
      <c r="R16" s="137" t="s">
        <v>1</v>
      </c>
      <c r="S16" s="131" t="s">
        <v>13</v>
      </c>
      <c r="T16" s="125" t="s">
        <v>18</v>
      </c>
      <c r="U16" s="127" t="s">
        <v>19</v>
      </c>
      <c r="V16" s="127" t="s">
        <v>15</v>
      </c>
      <c r="W16" s="129" t="s">
        <v>26</v>
      </c>
    </row>
    <row r="17" spans="3:23" ht="19.5" customHeight="1" thickBot="1">
      <c r="C17" s="4"/>
      <c r="D17" s="4"/>
      <c r="E17" s="149" t="s">
        <v>1</v>
      </c>
      <c r="F17" s="128" t="s">
        <v>1</v>
      </c>
      <c r="G17" s="132" t="s">
        <v>1</v>
      </c>
      <c r="H17" s="126"/>
      <c r="I17" s="128"/>
      <c r="J17" s="145" t="s">
        <v>1</v>
      </c>
      <c r="K17" s="128" t="s">
        <v>1</v>
      </c>
      <c r="L17" s="128" t="s">
        <v>1</v>
      </c>
      <c r="M17" s="132" t="s">
        <v>1</v>
      </c>
      <c r="N17" s="126"/>
      <c r="O17" s="128"/>
      <c r="P17" s="145" t="s">
        <v>1</v>
      </c>
      <c r="Q17" s="128" t="s">
        <v>1</v>
      </c>
      <c r="R17" s="128" t="s">
        <v>1</v>
      </c>
      <c r="S17" s="132" t="s">
        <v>1</v>
      </c>
      <c r="T17" s="126"/>
      <c r="U17" s="128"/>
      <c r="V17" s="128" t="s">
        <v>1</v>
      </c>
      <c r="W17" s="130" t="s">
        <v>1</v>
      </c>
    </row>
    <row r="18" spans="1:23" ht="19.5" customHeight="1" hidden="1">
      <c r="A18" s="4" t="s">
        <v>2</v>
      </c>
      <c r="B18" s="4" t="s">
        <v>11</v>
      </c>
      <c r="C18" s="11"/>
      <c r="D18" s="11"/>
      <c r="E18" s="61"/>
      <c r="F18" s="62"/>
      <c r="G18" s="63"/>
      <c r="H18" s="64"/>
      <c r="I18" s="64"/>
      <c r="J18" s="64"/>
      <c r="K18" s="63"/>
      <c r="L18" s="62"/>
      <c r="M18" s="63"/>
      <c r="N18" s="64"/>
      <c r="O18" s="64"/>
      <c r="P18" s="64"/>
      <c r="Q18" s="63"/>
      <c r="R18" s="62"/>
      <c r="S18" s="63"/>
      <c r="T18" s="64"/>
      <c r="U18" s="64"/>
      <c r="V18" s="64"/>
      <c r="W18" s="63"/>
    </row>
    <row r="19" spans="1:23" ht="34.5" customHeight="1">
      <c r="A19" s="11"/>
      <c r="B19" s="90" t="s">
        <v>393</v>
      </c>
      <c r="C19" s="11"/>
      <c r="D19" s="11"/>
      <c r="E19" s="91" t="s">
        <v>394</v>
      </c>
      <c r="F19" s="30">
        <v>177882000</v>
      </c>
      <c r="G19" s="31">
        <v>50000000</v>
      </c>
      <c r="H19" s="32">
        <f aca="true" t="shared" si="0" ref="H19:H28">I19-G19</f>
        <v>127882000</v>
      </c>
      <c r="I19" s="32">
        <v>177882000</v>
      </c>
      <c r="J19" s="33">
        <v>0</v>
      </c>
      <c r="K19" s="30">
        <v>0</v>
      </c>
      <c r="L19" s="30">
        <v>190726000</v>
      </c>
      <c r="M19" s="31">
        <v>53636000</v>
      </c>
      <c r="N19" s="32">
        <f aca="true" t="shared" si="1" ref="N19:N28">O19-M19</f>
        <v>137090000</v>
      </c>
      <c r="O19" s="32">
        <v>190726000</v>
      </c>
      <c r="P19" s="33">
        <v>0</v>
      </c>
      <c r="Q19" s="30">
        <v>0</v>
      </c>
      <c r="R19" s="30">
        <v>201827000</v>
      </c>
      <c r="S19" s="31">
        <v>57334000</v>
      </c>
      <c r="T19" s="32">
        <f aca="true" t="shared" si="2" ref="T19:T28">U19-S19</f>
        <v>144493000</v>
      </c>
      <c r="U19" s="32">
        <v>201827000</v>
      </c>
      <c r="V19" s="30">
        <v>0</v>
      </c>
      <c r="W19" s="92">
        <v>0</v>
      </c>
    </row>
    <row r="20" spans="1:23" ht="34.5" customHeight="1">
      <c r="A20" s="11"/>
      <c r="B20" s="90" t="s">
        <v>395</v>
      </c>
      <c r="C20" s="11"/>
      <c r="D20" s="11"/>
      <c r="E20" s="91" t="s">
        <v>396</v>
      </c>
      <c r="F20" s="30">
        <v>5535000000</v>
      </c>
      <c r="G20" s="31">
        <v>0</v>
      </c>
      <c r="H20" s="32">
        <f t="shared" si="0"/>
        <v>5535000000</v>
      </c>
      <c r="I20" s="32">
        <v>5535000000</v>
      </c>
      <c r="J20" s="33">
        <v>0</v>
      </c>
      <c r="K20" s="30">
        <v>60000</v>
      </c>
      <c r="L20" s="30">
        <v>6396000000</v>
      </c>
      <c r="M20" s="31">
        <v>0</v>
      </c>
      <c r="N20" s="32">
        <f t="shared" si="1"/>
        <v>6396000000</v>
      </c>
      <c r="O20" s="32">
        <v>6396000000</v>
      </c>
      <c r="P20" s="33">
        <v>0</v>
      </c>
      <c r="Q20" s="30">
        <v>70000</v>
      </c>
      <c r="R20" s="30">
        <v>7386000000</v>
      </c>
      <c r="S20" s="31">
        <v>0</v>
      </c>
      <c r="T20" s="32">
        <f t="shared" si="2"/>
        <v>7386000000</v>
      </c>
      <c r="U20" s="32">
        <v>7386000000</v>
      </c>
      <c r="V20" s="30">
        <v>0</v>
      </c>
      <c r="W20" s="92">
        <v>80000</v>
      </c>
    </row>
    <row r="21" spans="1:23" ht="34.5" customHeight="1">
      <c r="A21" s="11"/>
      <c r="B21" s="90" t="s">
        <v>397</v>
      </c>
      <c r="C21" s="11"/>
      <c r="D21" s="11"/>
      <c r="E21" s="91" t="s">
        <v>398</v>
      </c>
      <c r="F21" s="30">
        <v>321000000</v>
      </c>
      <c r="G21" s="31">
        <v>0</v>
      </c>
      <c r="H21" s="32">
        <f t="shared" si="0"/>
        <v>321000000</v>
      </c>
      <c r="I21" s="32">
        <v>321000000</v>
      </c>
      <c r="J21" s="33">
        <v>0</v>
      </c>
      <c r="K21" s="30">
        <v>321004000</v>
      </c>
      <c r="L21" s="30">
        <v>348600000</v>
      </c>
      <c r="M21" s="31">
        <v>0</v>
      </c>
      <c r="N21" s="32">
        <f t="shared" si="1"/>
        <v>348600000</v>
      </c>
      <c r="O21" s="32">
        <v>348600000</v>
      </c>
      <c r="P21" s="33">
        <v>0</v>
      </c>
      <c r="Q21" s="30">
        <v>348604500</v>
      </c>
      <c r="R21" s="30">
        <v>371750000</v>
      </c>
      <c r="S21" s="31">
        <v>0</v>
      </c>
      <c r="T21" s="32">
        <f t="shared" si="2"/>
        <v>371750000</v>
      </c>
      <c r="U21" s="32">
        <v>371750000</v>
      </c>
      <c r="V21" s="30">
        <v>0</v>
      </c>
      <c r="W21" s="92">
        <v>371755000</v>
      </c>
    </row>
    <row r="22" spans="1:23" ht="34.5" customHeight="1">
      <c r="A22" s="11"/>
      <c r="B22" s="90" t="s">
        <v>399</v>
      </c>
      <c r="C22" s="11"/>
      <c r="D22" s="11"/>
      <c r="E22" s="91" t="s">
        <v>400</v>
      </c>
      <c r="F22" s="30">
        <v>801500000</v>
      </c>
      <c r="G22" s="31">
        <v>0</v>
      </c>
      <c r="H22" s="32">
        <f t="shared" si="0"/>
        <v>801500000</v>
      </c>
      <c r="I22" s="32">
        <v>801500000</v>
      </c>
      <c r="J22" s="33">
        <v>0</v>
      </c>
      <c r="K22" s="30">
        <v>801500000</v>
      </c>
      <c r="L22" s="30">
        <v>841767000</v>
      </c>
      <c r="M22" s="31">
        <v>0</v>
      </c>
      <c r="N22" s="32">
        <f t="shared" si="1"/>
        <v>841767000</v>
      </c>
      <c r="O22" s="32">
        <v>841767000</v>
      </c>
      <c r="P22" s="33">
        <v>0</v>
      </c>
      <c r="Q22" s="30">
        <v>841767000</v>
      </c>
      <c r="R22" s="30">
        <v>883984000</v>
      </c>
      <c r="S22" s="31">
        <v>0</v>
      </c>
      <c r="T22" s="32">
        <f t="shared" si="2"/>
        <v>883984000</v>
      </c>
      <c r="U22" s="32">
        <v>883984000</v>
      </c>
      <c r="V22" s="30">
        <v>0</v>
      </c>
      <c r="W22" s="92">
        <v>883984000</v>
      </c>
    </row>
    <row r="23" spans="1:23" ht="34.5" customHeight="1">
      <c r="A23" s="11"/>
      <c r="B23" s="90" t="s">
        <v>401</v>
      </c>
      <c r="C23" s="11"/>
      <c r="D23" s="11"/>
      <c r="E23" s="91" t="s">
        <v>402</v>
      </c>
      <c r="F23" s="30">
        <v>329337000</v>
      </c>
      <c r="G23" s="31">
        <v>0</v>
      </c>
      <c r="H23" s="32">
        <f t="shared" si="0"/>
        <v>329337000</v>
      </c>
      <c r="I23" s="32">
        <v>329337000</v>
      </c>
      <c r="J23" s="33">
        <v>0</v>
      </c>
      <c r="K23" s="30">
        <v>10000000</v>
      </c>
      <c r="L23" s="30">
        <v>336520000</v>
      </c>
      <c r="M23" s="31">
        <v>0</v>
      </c>
      <c r="N23" s="32">
        <f t="shared" si="1"/>
        <v>336520000</v>
      </c>
      <c r="O23" s="32">
        <v>336520000</v>
      </c>
      <c r="P23" s="33">
        <v>0</v>
      </c>
      <c r="Q23" s="30">
        <v>10000000</v>
      </c>
      <c r="R23" s="30">
        <v>342020000</v>
      </c>
      <c r="S23" s="31">
        <v>0</v>
      </c>
      <c r="T23" s="32">
        <f t="shared" si="2"/>
        <v>342020000</v>
      </c>
      <c r="U23" s="32">
        <v>342020000</v>
      </c>
      <c r="V23" s="30">
        <v>0</v>
      </c>
      <c r="W23" s="92">
        <v>10000000</v>
      </c>
    </row>
    <row r="24" spans="1:23" ht="34.5" customHeight="1">
      <c r="A24" s="11"/>
      <c r="B24" s="90" t="s">
        <v>403</v>
      </c>
      <c r="C24" s="11"/>
      <c r="D24" s="11"/>
      <c r="E24" s="91" t="s">
        <v>404</v>
      </c>
      <c r="F24" s="30">
        <v>100000000</v>
      </c>
      <c r="G24" s="31">
        <v>0</v>
      </c>
      <c r="H24" s="32">
        <f t="shared" si="0"/>
        <v>100000000</v>
      </c>
      <c r="I24" s="32">
        <v>100000000</v>
      </c>
      <c r="J24" s="33">
        <v>0</v>
      </c>
      <c r="K24" s="30">
        <v>10000000</v>
      </c>
      <c r="L24" s="30">
        <v>110000000</v>
      </c>
      <c r="M24" s="31">
        <v>0</v>
      </c>
      <c r="N24" s="32">
        <f t="shared" si="1"/>
        <v>110000000</v>
      </c>
      <c r="O24" s="32">
        <v>110000000</v>
      </c>
      <c r="P24" s="33">
        <v>0</v>
      </c>
      <c r="Q24" s="30">
        <v>10000000</v>
      </c>
      <c r="R24" s="30">
        <v>120000000</v>
      </c>
      <c r="S24" s="31">
        <v>0</v>
      </c>
      <c r="T24" s="32">
        <f t="shared" si="2"/>
        <v>120000000</v>
      </c>
      <c r="U24" s="32">
        <v>120000000</v>
      </c>
      <c r="V24" s="30">
        <v>0</v>
      </c>
      <c r="W24" s="92">
        <v>10000000</v>
      </c>
    </row>
    <row r="25" spans="1:23" ht="34.5" customHeight="1">
      <c r="A25" s="11"/>
      <c r="B25" s="90" t="s">
        <v>405</v>
      </c>
      <c r="C25" s="11"/>
      <c r="D25" s="11"/>
      <c r="E25" s="91" t="s">
        <v>406</v>
      </c>
      <c r="F25" s="30">
        <v>115750000</v>
      </c>
      <c r="G25" s="31">
        <v>0</v>
      </c>
      <c r="H25" s="32">
        <f t="shared" si="0"/>
        <v>115750000</v>
      </c>
      <c r="I25" s="32">
        <v>115750000</v>
      </c>
      <c r="J25" s="33">
        <v>0</v>
      </c>
      <c r="K25" s="30">
        <v>7708506</v>
      </c>
      <c r="L25" s="30">
        <v>128575000</v>
      </c>
      <c r="M25" s="31">
        <v>0</v>
      </c>
      <c r="N25" s="32">
        <f t="shared" si="1"/>
        <v>128575000</v>
      </c>
      <c r="O25" s="32">
        <v>128575000</v>
      </c>
      <c r="P25" s="33">
        <v>0</v>
      </c>
      <c r="Q25" s="30">
        <v>7708506</v>
      </c>
      <c r="R25" s="30">
        <v>142670000</v>
      </c>
      <c r="S25" s="31">
        <v>0</v>
      </c>
      <c r="T25" s="32">
        <f t="shared" si="2"/>
        <v>142670000</v>
      </c>
      <c r="U25" s="32">
        <v>142670000</v>
      </c>
      <c r="V25" s="30">
        <v>0</v>
      </c>
      <c r="W25" s="92">
        <v>7708506</v>
      </c>
    </row>
    <row r="26" spans="1:23" ht="34.5" customHeight="1">
      <c r="A26" s="11"/>
      <c r="B26" s="90" t="s">
        <v>407</v>
      </c>
      <c r="C26" s="11"/>
      <c r="D26" s="11"/>
      <c r="E26" s="91" t="s">
        <v>408</v>
      </c>
      <c r="F26" s="30">
        <v>49709000</v>
      </c>
      <c r="G26" s="31">
        <v>39984000</v>
      </c>
      <c r="H26" s="32">
        <f t="shared" si="0"/>
        <v>9725000</v>
      </c>
      <c r="I26" s="32">
        <v>49709000</v>
      </c>
      <c r="J26" s="33">
        <v>0</v>
      </c>
      <c r="K26" s="30">
        <v>7500000</v>
      </c>
      <c r="L26" s="30">
        <v>55988000</v>
      </c>
      <c r="M26" s="31">
        <v>46263000</v>
      </c>
      <c r="N26" s="32">
        <f t="shared" si="1"/>
        <v>9725000</v>
      </c>
      <c r="O26" s="32">
        <v>55988000</v>
      </c>
      <c r="P26" s="33">
        <v>0</v>
      </c>
      <c r="Q26" s="30">
        <v>10000000</v>
      </c>
      <c r="R26" s="30">
        <v>55988000</v>
      </c>
      <c r="S26" s="31">
        <v>46263000</v>
      </c>
      <c r="T26" s="32">
        <f t="shared" si="2"/>
        <v>9725000</v>
      </c>
      <c r="U26" s="32">
        <v>55988000</v>
      </c>
      <c r="V26" s="30">
        <v>0</v>
      </c>
      <c r="W26" s="92">
        <v>10000000</v>
      </c>
    </row>
    <row r="27" spans="1:23" ht="34.5" customHeight="1">
      <c r="A27" s="11"/>
      <c r="B27" s="90" t="s">
        <v>409</v>
      </c>
      <c r="C27" s="11"/>
      <c r="D27" s="11"/>
      <c r="E27" s="91" t="s">
        <v>410</v>
      </c>
      <c r="F27" s="30">
        <v>46383000</v>
      </c>
      <c r="G27" s="31">
        <v>45341000</v>
      </c>
      <c r="H27" s="32">
        <f t="shared" si="0"/>
        <v>1042000</v>
      </c>
      <c r="I27" s="32">
        <v>46383000</v>
      </c>
      <c r="J27" s="33">
        <v>0</v>
      </c>
      <c r="K27" s="30">
        <v>0</v>
      </c>
      <c r="L27" s="30">
        <v>50955000</v>
      </c>
      <c r="M27" s="31">
        <v>49652000</v>
      </c>
      <c r="N27" s="32">
        <f t="shared" si="1"/>
        <v>1303000</v>
      </c>
      <c r="O27" s="32">
        <v>50955000</v>
      </c>
      <c r="P27" s="33">
        <v>0</v>
      </c>
      <c r="Q27" s="30">
        <v>0</v>
      </c>
      <c r="R27" s="30">
        <v>55578000</v>
      </c>
      <c r="S27" s="31">
        <v>54013000</v>
      </c>
      <c r="T27" s="32">
        <f t="shared" si="2"/>
        <v>1565000</v>
      </c>
      <c r="U27" s="32">
        <v>55578000</v>
      </c>
      <c r="V27" s="30">
        <v>0</v>
      </c>
      <c r="W27" s="92">
        <v>0</v>
      </c>
    </row>
    <row r="28" spans="1:23" ht="34.5" customHeight="1" thickBot="1">
      <c r="A28" s="11"/>
      <c r="B28" s="90" t="s">
        <v>411</v>
      </c>
      <c r="C28" s="11"/>
      <c r="D28" s="11"/>
      <c r="E28" s="91" t="s">
        <v>412</v>
      </c>
      <c r="F28" s="30">
        <v>147139000</v>
      </c>
      <c r="G28" s="31">
        <v>0</v>
      </c>
      <c r="H28" s="32">
        <f t="shared" si="0"/>
        <v>147139000</v>
      </c>
      <c r="I28" s="32">
        <v>147139000</v>
      </c>
      <c r="J28" s="33">
        <v>0</v>
      </c>
      <c r="K28" s="30">
        <v>10000000</v>
      </c>
      <c r="L28" s="30">
        <v>138566000</v>
      </c>
      <c r="M28" s="31">
        <v>0</v>
      </c>
      <c r="N28" s="32">
        <f t="shared" si="1"/>
        <v>138566000</v>
      </c>
      <c r="O28" s="32">
        <v>138566000</v>
      </c>
      <c r="P28" s="33">
        <v>0</v>
      </c>
      <c r="Q28" s="30">
        <v>10000000</v>
      </c>
      <c r="R28" s="30">
        <v>141938000</v>
      </c>
      <c r="S28" s="31">
        <v>0</v>
      </c>
      <c r="T28" s="32">
        <f t="shared" si="2"/>
        <v>141938000</v>
      </c>
      <c r="U28" s="32">
        <v>141938000</v>
      </c>
      <c r="V28" s="30">
        <v>0</v>
      </c>
      <c r="W28" s="92">
        <v>10000000</v>
      </c>
    </row>
    <row r="29" spans="1:23" ht="19.5" customHeight="1" hidden="1" thickBot="1">
      <c r="A29" s="11" t="s">
        <v>3</v>
      </c>
      <c r="B29" s="93"/>
      <c r="C29" s="11"/>
      <c r="D29" s="11"/>
      <c r="E29" s="35"/>
      <c r="F29" s="36"/>
      <c r="G29" s="37"/>
      <c r="H29" s="38"/>
      <c r="I29" s="38"/>
      <c r="J29" s="38"/>
      <c r="K29" s="37"/>
      <c r="L29" s="36"/>
      <c r="M29" s="37"/>
      <c r="N29" s="38"/>
      <c r="O29" s="38"/>
      <c r="P29" s="38"/>
      <c r="Q29" s="37"/>
      <c r="R29" s="36"/>
      <c r="S29" s="37"/>
      <c r="T29" s="38"/>
      <c r="U29" s="38"/>
      <c r="V29" s="38"/>
      <c r="W29" s="37"/>
    </row>
    <row r="30" spans="1:23" ht="6" customHeight="1" thickBot="1">
      <c r="A30" s="7" t="s">
        <v>3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s="16" customFormat="1" ht="39.75" customHeight="1" thickBot="1">
      <c r="A31" s="15"/>
      <c r="B31" s="15" t="s">
        <v>413</v>
      </c>
      <c r="C31" s="15"/>
      <c r="D31" s="15"/>
      <c r="E31" s="94" t="s">
        <v>414</v>
      </c>
      <c r="F31" s="95">
        <v>7623700000</v>
      </c>
      <c r="G31" s="95">
        <v>135325000</v>
      </c>
      <c r="H31" s="95">
        <f>I31-G31</f>
        <v>7488375000</v>
      </c>
      <c r="I31" s="96">
        <v>7623700000</v>
      </c>
      <c r="J31" s="97">
        <v>0</v>
      </c>
      <c r="K31" s="95">
        <v>1167772506</v>
      </c>
      <c r="L31" s="95">
        <v>8597697000</v>
      </c>
      <c r="M31" s="98">
        <v>149551000</v>
      </c>
      <c r="N31" s="96">
        <f>O31-M31</f>
        <v>8448146000</v>
      </c>
      <c r="O31" s="96">
        <v>8597697000</v>
      </c>
      <c r="P31" s="97">
        <v>0</v>
      </c>
      <c r="Q31" s="95">
        <v>1238150006</v>
      </c>
      <c r="R31" s="95">
        <v>9701755000</v>
      </c>
      <c r="S31" s="98">
        <v>157610000</v>
      </c>
      <c r="T31" s="96">
        <f>U31-S31</f>
        <v>9544145000</v>
      </c>
      <c r="U31" s="96">
        <v>9701755000</v>
      </c>
      <c r="V31" s="97">
        <v>0</v>
      </c>
      <c r="W31" s="95">
        <v>1303527506</v>
      </c>
    </row>
    <row r="32" spans="1:23" ht="15">
      <c r="A32" s="3"/>
      <c r="B32" s="3"/>
      <c r="C32" s="3"/>
      <c r="D32" s="3"/>
      <c r="E32" s="3"/>
      <c r="F32" s="17"/>
      <c r="G32" s="17"/>
      <c r="H32" s="17"/>
      <c r="I32" s="99"/>
      <c r="J32" s="99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</sheetData>
  <sheetProtection/>
  <mergeCells count="30"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2020-01-02T11:56:40Z</cp:lastPrinted>
  <dcterms:created xsi:type="dcterms:W3CDTF">2005-10-03T08:27:43Z</dcterms:created>
  <dcterms:modified xsi:type="dcterms:W3CDTF">2020-01-02T13:12:58Z</dcterms:modified>
  <cp:category/>
  <cp:version/>
  <cp:contentType/>
  <cp:contentStatus/>
</cp:coreProperties>
</file>