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vsar\Desktop\B-6\"/>
    </mc:Choice>
  </mc:AlternateContent>
  <bookViews>
    <workbookView xWindow="0" yWindow="0" windowWidth="28800" windowHeight="12450"/>
  </bookViews>
  <sheets>
    <sheet name="Tablo 6.4-5" sheetId="2" r:id="rId1"/>
  </sheets>
  <calcPr calcId="162913"/>
</workbook>
</file>

<file path=xl/calcChain.xml><?xml version="1.0" encoding="utf-8"?>
<calcChain xmlns="http://schemas.openxmlformats.org/spreadsheetml/2006/main">
  <c r="BQ48" i="2" l="1"/>
  <c r="BP48" i="2"/>
  <c r="BO48" i="2"/>
  <c r="BN48" i="2"/>
  <c r="BM48" i="2"/>
  <c r="BL48" i="2"/>
  <c r="BU48" i="2" s="1"/>
  <c r="BK48" i="2"/>
  <c r="BJ48" i="2"/>
  <c r="BS48" i="2" s="1"/>
  <c r="BI48" i="2"/>
  <c r="BH48" i="2"/>
  <c r="BG48" i="2"/>
  <c r="BF48" i="2"/>
  <c r="BC48" i="2"/>
  <c r="BB48" i="2"/>
  <c r="BT48" i="2" s="1"/>
  <c r="BA48" i="2"/>
  <c r="AZ48" i="2"/>
  <c r="BR48" i="2" s="1"/>
  <c r="AY48" i="2"/>
  <c r="AX48" i="2"/>
  <c r="AW48" i="2"/>
  <c r="AT48" i="2"/>
  <c r="AS48" i="2"/>
  <c r="AR48" i="2"/>
  <c r="AQ48" i="2"/>
  <c r="AP48" i="2"/>
  <c r="AO48" i="2"/>
  <c r="AN48" i="2"/>
  <c r="AK48" i="2"/>
  <c r="AJ48" i="2"/>
  <c r="AI48" i="2"/>
  <c r="AH48" i="2"/>
  <c r="AG48" i="2"/>
  <c r="AF48" i="2"/>
  <c r="AE48" i="2"/>
  <c r="AB48" i="2"/>
  <c r="AA48" i="2"/>
  <c r="Z48" i="2"/>
  <c r="Y48" i="2"/>
  <c r="X48" i="2"/>
  <c r="W48" i="2"/>
  <c r="V48" i="2"/>
  <c r="S48" i="2"/>
  <c r="R48" i="2"/>
  <c r="Q48" i="2"/>
  <c r="P48" i="2"/>
  <c r="O48" i="2"/>
  <c r="N48" i="2"/>
  <c r="M48" i="2"/>
  <c r="J48" i="2"/>
  <c r="I48" i="2"/>
  <c r="H48" i="2"/>
  <c r="G48" i="2"/>
  <c r="F48" i="2"/>
  <c r="E48" i="2"/>
  <c r="D48" i="2"/>
  <c r="C48" i="2"/>
  <c r="BR46" i="2"/>
  <c r="BR45" i="2"/>
  <c r="BR44" i="2"/>
  <c r="BR43" i="2"/>
  <c r="BR42" i="2"/>
  <c r="BR41" i="2"/>
  <c r="BR40" i="2"/>
  <c r="BR39" i="2"/>
  <c r="BR38" i="2"/>
  <c r="BR37" i="2"/>
  <c r="BR36" i="2"/>
  <c r="BR35" i="2"/>
  <c r="BQ23" i="2"/>
  <c r="BP23" i="2"/>
  <c r="BO23" i="2"/>
  <c r="BN23" i="2"/>
  <c r="BL23" i="2"/>
  <c r="BU23" i="2" s="1"/>
  <c r="BK23" i="2"/>
  <c r="BT23" i="2" s="1"/>
  <c r="BJ23" i="2"/>
  <c r="BI23" i="2"/>
  <c r="BH23" i="2"/>
  <c r="BG23" i="2"/>
  <c r="BF23" i="2"/>
  <c r="BE23" i="2"/>
  <c r="BC23" i="2"/>
  <c r="BB23" i="2"/>
  <c r="BA23" i="2"/>
  <c r="AZ23" i="2"/>
  <c r="AY23" i="2"/>
  <c r="AX23" i="2"/>
  <c r="AW23" i="2"/>
  <c r="AV23" i="2"/>
  <c r="AT23" i="2"/>
  <c r="AS23" i="2"/>
  <c r="AR23" i="2"/>
  <c r="AQ23" i="2"/>
  <c r="AP23" i="2"/>
  <c r="AO23" i="2"/>
  <c r="AN23" i="2"/>
  <c r="AM23" i="2"/>
  <c r="AK23" i="2"/>
  <c r="AJ23" i="2"/>
  <c r="AI23" i="2"/>
  <c r="AH23" i="2"/>
  <c r="AG23" i="2"/>
  <c r="AF23" i="2"/>
  <c r="AE23" i="2"/>
  <c r="AD23" i="2"/>
  <c r="AB23" i="2"/>
  <c r="AA23" i="2"/>
  <c r="Z23" i="2"/>
  <c r="Y23" i="2"/>
  <c r="X23" i="2"/>
  <c r="W23" i="2"/>
  <c r="V23" i="2"/>
  <c r="U23" i="2"/>
  <c r="S23" i="2"/>
  <c r="R23" i="2"/>
  <c r="N23" i="2"/>
  <c r="M23" i="2"/>
  <c r="L23" i="2"/>
  <c r="J23" i="2"/>
  <c r="I23" i="2"/>
  <c r="H23" i="2"/>
  <c r="G23" i="2"/>
  <c r="F23" i="2"/>
  <c r="E23" i="2"/>
  <c r="D23" i="2"/>
  <c r="C23" i="2"/>
  <c r="Q21" i="2"/>
  <c r="P21" i="2"/>
  <c r="O21" i="2"/>
  <c r="N21" i="2"/>
  <c r="Q20" i="2"/>
  <c r="P20" i="2"/>
  <c r="O20" i="2"/>
  <c r="N20" i="2"/>
  <c r="Q19" i="2"/>
  <c r="P19" i="2"/>
  <c r="O19" i="2"/>
  <c r="N19" i="2"/>
  <c r="Q18" i="2"/>
  <c r="P18" i="2"/>
  <c r="O18" i="2"/>
  <c r="Q17" i="2"/>
  <c r="P17" i="2"/>
  <c r="O17" i="2"/>
  <c r="Q16" i="2"/>
  <c r="P16" i="2"/>
  <c r="O16" i="2"/>
  <c r="Q15" i="2"/>
  <c r="P15" i="2"/>
  <c r="O15" i="2"/>
  <c r="Q14" i="2"/>
  <c r="P14" i="2"/>
  <c r="O14" i="2"/>
  <c r="Q13" i="2"/>
  <c r="P13" i="2"/>
  <c r="O13" i="2"/>
  <c r="Q12" i="2"/>
  <c r="P12" i="2"/>
  <c r="O12" i="2"/>
  <c r="O23" i="2" s="1"/>
  <c r="Q11" i="2"/>
  <c r="P11" i="2"/>
  <c r="O11" i="2"/>
  <c r="Q10" i="2"/>
  <c r="Q23" i="2" s="1"/>
  <c r="P10" i="2"/>
  <c r="P23" i="2" s="1"/>
  <c r="O10" i="2"/>
  <c r="BR23" i="2" l="1"/>
  <c r="BS23" i="2"/>
</calcChain>
</file>

<file path=xl/sharedStrings.xml><?xml version="1.0" encoding="utf-8"?>
<sst xmlns="http://schemas.openxmlformats.org/spreadsheetml/2006/main" count="103" uniqueCount="67">
  <si>
    <t>Tablo: VI.4- Merkezi Yönetim Bütçesi Aylık Tahsilatı</t>
  </si>
  <si>
    <t xml:space="preserve">            (Milyon TL)</t>
  </si>
  <si>
    <t>Table: VI.4- Monthly Collections of Central Government Budget Revenues</t>
  </si>
  <si>
    <t xml:space="preserve">     (In Millions of TR)</t>
  </si>
  <si>
    <t>Genel Bütçe Gelirleri</t>
  </si>
  <si>
    <t xml:space="preserve">Vergi Gelirleri </t>
  </si>
  <si>
    <t>Vergi Dışı Gelirler</t>
  </si>
  <si>
    <t>Sermaye Gelirleri</t>
  </si>
  <si>
    <t>Al. Bağış ve Yard.</t>
  </si>
  <si>
    <t>Alacaklardan Tahsilat</t>
  </si>
  <si>
    <t>Özel Bütçe Gelirleri</t>
  </si>
  <si>
    <t>Düz. Ve Den. Kur. Gel.</t>
  </si>
  <si>
    <t xml:space="preserve">Toplam </t>
  </si>
  <si>
    <t xml:space="preserve">Tax revenues </t>
  </si>
  <si>
    <t>Non-Tax Revenues</t>
  </si>
  <si>
    <t>Capital Revenues</t>
  </si>
  <si>
    <t xml:space="preserve"> Grants and Aid</t>
  </si>
  <si>
    <t>Receivable Collections</t>
  </si>
  <si>
    <t>Special Budget Rev.</t>
  </si>
  <si>
    <t>Reg. and Superv. Ins.</t>
  </si>
  <si>
    <t>Total</t>
  </si>
  <si>
    <t xml:space="preserve"> </t>
  </si>
  <si>
    <t>Ocak</t>
  </si>
  <si>
    <t>January</t>
  </si>
  <si>
    <t>Şubat</t>
  </si>
  <si>
    <t>Mart</t>
  </si>
  <si>
    <t>March</t>
  </si>
  <si>
    <t>Nisan</t>
  </si>
  <si>
    <t>April</t>
  </si>
  <si>
    <t>Mayıs</t>
  </si>
  <si>
    <t>May</t>
  </si>
  <si>
    <t>Haziran</t>
  </si>
  <si>
    <t>June</t>
  </si>
  <si>
    <t>Temmuz</t>
  </si>
  <si>
    <t>July</t>
  </si>
  <si>
    <t>Ağustos</t>
  </si>
  <si>
    <t>August</t>
  </si>
  <si>
    <t>Eylül</t>
  </si>
  <si>
    <t>September</t>
  </si>
  <si>
    <t>Ekim</t>
  </si>
  <si>
    <t>October</t>
  </si>
  <si>
    <t>Kasım</t>
  </si>
  <si>
    <t>November</t>
  </si>
  <si>
    <t>Aralık</t>
  </si>
  <si>
    <t>December</t>
  </si>
  <si>
    <t>Toplam</t>
  </si>
  <si>
    <r>
      <t>Kaynak:</t>
    </r>
    <r>
      <rPr>
        <sz val="12"/>
        <color indexed="8"/>
        <rFont val="Arial Tur"/>
        <family val="2"/>
        <charset val="162"/>
      </rPr>
      <t xml:space="preserve"> Maliye Bakanlığı (Muhasebat Genel Müdürlüğü)</t>
    </r>
  </si>
  <si>
    <r>
      <t>Source:</t>
    </r>
    <r>
      <rPr>
        <sz val="12"/>
        <color indexed="8"/>
        <rFont val="Arial Tur"/>
        <family val="2"/>
        <charset val="162"/>
      </rPr>
      <t xml:space="preserve"> Ministry of Finance (The General Directorate of Accounting)</t>
    </r>
  </si>
  <si>
    <t>Tablo: VI.5- Merkezi Yönetim Bütçesi Aylık Harcamaları</t>
  </si>
  <si>
    <t xml:space="preserve">Table: VI.5- Monthly Expenditures of Central Government Budget </t>
  </si>
  <si>
    <r>
      <t>Personel Giderleri</t>
    </r>
    <r>
      <rPr>
        <b/>
        <vertAlign val="superscript"/>
        <sz val="12"/>
        <color indexed="8"/>
        <rFont val="Arial Tur"/>
        <family val="2"/>
        <charset val="162"/>
      </rPr>
      <t xml:space="preserve"> (1)</t>
    </r>
  </si>
  <si>
    <t>Mal ve Hiz. Alımları</t>
  </si>
  <si>
    <t>Cari Transferler</t>
  </si>
  <si>
    <t>Sermaye Giderleri</t>
  </si>
  <si>
    <t>Sermaye Transferleri</t>
  </si>
  <si>
    <t>Borç Verme</t>
  </si>
  <si>
    <t>Faiz Giderleri</t>
  </si>
  <si>
    <r>
      <t xml:space="preserve">Personnel Expe. </t>
    </r>
    <r>
      <rPr>
        <b/>
        <vertAlign val="superscript"/>
        <sz val="12"/>
        <color indexed="8"/>
        <rFont val="Arial Tur"/>
        <family val="2"/>
        <charset val="162"/>
      </rPr>
      <t>(1)</t>
    </r>
  </si>
  <si>
    <t>Good and Serv. Purc.</t>
  </si>
  <si>
    <t>Current Transfers</t>
  </si>
  <si>
    <t>Capital Expenditures</t>
  </si>
  <si>
    <t>Capital Transfers</t>
  </si>
  <si>
    <t>Liability</t>
  </si>
  <si>
    <t>Interest Expenditures</t>
  </si>
  <si>
    <t>February</t>
  </si>
  <si>
    <t>(1) Sosyal güvenlik kurumlarına devlet primi giderleri dahildir.</t>
  </si>
  <si>
    <t>(1) Including government premium payments to SSI's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</si>
</sst>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T_L_-;\-* #,##0.00\ _T_L_-;_-* &quot;-&quot;??\ _T_L_-;_-@_-"/>
  </numFmts>
  <fonts count="10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6"/>
      <color indexed="8"/>
      <name val="Arial Tur"/>
      <family val="2"/>
      <charset val="162"/>
    </font>
    <font>
      <b/>
      <sz val="12"/>
      <color indexed="8"/>
      <name val="Arial Tur"/>
      <family val="2"/>
      <charset val="162"/>
    </font>
    <font>
      <sz val="12"/>
      <color indexed="8"/>
      <name val="Times New Roman Tur"/>
      <family val="1"/>
      <charset val="162"/>
    </font>
    <font>
      <sz val="12"/>
      <color indexed="8"/>
      <name val="Arial Tur"/>
      <family val="2"/>
      <charset val="162"/>
    </font>
    <font>
      <sz val="12"/>
      <name val="Arial"/>
      <family val="2"/>
    </font>
    <font>
      <b/>
      <vertAlign val="superscript"/>
      <sz val="12"/>
      <color indexed="8"/>
      <name val="Arial Tur"/>
      <family val="2"/>
      <charset val="162"/>
    </font>
    <font>
      <sz val="10"/>
      <name val="Arial Tur"/>
      <charset val="162"/>
    </font>
    <font>
      <sz val="1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>
      <alignment vertical="center"/>
    </xf>
    <xf numFmtId="0" fontId="8" fillId="0" borderId="0"/>
    <xf numFmtId="0" fontId="9" fillId="0" borderId="0"/>
    <xf numFmtId="164" fontId="1" fillId="0" borderId="0" applyFont="0" applyFill="0" applyBorder="0" applyAlignment="0" applyProtection="0"/>
    <xf numFmtId="0" fontId="1" fillId="0" borderId="0">
      <alignment vertical="center"/>
    </xf>
  </cellStyleXfs>
  <cellXfs count="42">
    <xf numFmtId="0" fontId="0" fillId="0" borderId="0" xfId="0"/>
    <xf numFmtId="1" fontId="2" fillId="2" borderId="0" xfId="1" applyNumberFormat="1" applyFont="1" applyFill="1"/>
    <xf numFmtId="1" fontId="3" fillId="2" borderId="0" xfId="1" applyNumberFormat="1" applyFont="1" applyFill="1"/>
    <xf numFmtId="1" fontId="4" fillId="2" borderId="0" xfId="1" applyNumberFormat="1" applyFont="1" applyFill="1"/>
    <xf numFmtId="1" fontId="3" fillId="2" borderId="0" xfId="1" applyNumberFormat="1" applyFont="1" applyFill="1" applyBorder="1"/>
    <xf numFmtId="1" fontId="3" fillId="2" borderId="1" xfId="1" applyNumberFormat="1" applyFont="1" applyFill="1" applyBorder="1"/>
    <xf numFmtId="1" fontId="3" fillId="2" borderId="2" xfId="1" applyNumberFormat="1" applyFont="1" applyFill="1" applyBorder="1"/>
    <xf numFmtId="1" fontId="3" fillId="2" borderId="3" xfId="1" applyNumberFormat="1" applyFont="1" applyFill="1" applyBorder="1"/>
    <xf numFmtId="1" fontId="3" fillId="2" borderId="4" xfId="1" applyNumberFormat="1" applyFont="1" applyFill="1" applyBorder="1"/>
    <xf numFmtId="1" fontId="3" fillId="2" borderId="6" xfId="1" applyNumberFormat="1" applyFont="1" applyFill="1" applyBorder="1"/>
    <xf numFmtId="1" fontId="3" fillId="2" borderId="7" xfId="1" applyNumberFormat="1" applyFont="1" applyFill="1" applyBorder="1" applyAlignment="1">
      <alignment horizontal="right"/>
    </xf>
    <xf numFmtId="1" fontId="3" fillId="2" borderId="5" xfId="1" applyNumberFormat="1" applyFont="1" applyFill="1" applyBorder="1" applyAlignment="1">
      <alignment horizontal="right"/>
    </xf>
    <xf numFmtId="1" fontId="5" fillId="2" borderId="0" xfId="1" applyNumberFormat="1" applyFont="1" applyFill="1" applyBorder="1"/>
    <xf numFmtId="1" fontId="3" fillId="2" borderId="7" xfId="1" applyNumberFormat="1" applyFont="1" applyFill="1" applyBorder="1"/>
    <xf numFmtId="1" fontId="3" fillId="2" borderId="5" xfId="1" applyNumberFormat="1" applyFont="1" applyFill="1" applyBorder="1"/>
    <xf numFmtId="3" fontId="3" fillId="2" borderId="0" xfId="1" applyNumberFormat="1" applyFont="1" applyFill="1" applyBorder="1"/>
    <xf numFmtId="1" fontId="5" fillId="2" borderId="0" xfId="1" applyNumberFormat="1" applyFont="1" applyFill="1"/>
    <xf numFmtId="3" fontId="3" fillId="2" borderId="0" xfId="1" applyNumberFormat="1" applyFont="1" applyFill="1"/>
    <xf numFmtId="3" fontId="5" fillId="2" borderId="0" xfId="1" applyNumberFormat="1" applyFont="1" applyFill="1"/>
    <xf numFmtId="1" fontId="3" fillId="2" borderId="0" xfId="1" applyNumberFormat="1" applyFont="1" applyFill="1" applyBorder="1" applyAlignment="1">
      <alignment horizontal="right"/>
    </xf>
    <xf numFmtId="1" fontId="3" fillId="2" borderId="5" xfId="1" applyNumberFormat="1" applyFont="1" applyFill="1" applyBorder="1" applyAlignment="1"/>
    <xf numFmtId="1" fontId="3" fillId="2" borderId="8" xfId="1" applyNumberFormat="1" applyFont="1" applyFill="1" applyBorder="1" applyAlignment="1">
      <alignment horizontal="right"/>
    </xf>
    <xf numFmtId="3" fontId="5" fillId="2" borderId="0" xfId="1" applyNumberFormat="1" applyFont="1" applyFill="1" applyBorder="1"/>
    <xf numFmtId="3" fontId="6" fillId="2" borderId="0" xfId="1" applyNumberFormat="1" applyFont="1" applyFill="1" applyBorder="1"/>
    <xf numFmtId="1" fontId="4" fillId="2" borderId="0" xfId="1" applyNumberFormat="1" applyFont="1" applyFill="1" applyBorder="1"/>
    <xf numFmtId="3" fontId="3" fillId="2" borderId="5" xfId="1" applyNumberFormat="1" applyFont="1" applyFill="1" applyBorder="1"/>
    <xf numFmtId="1" fontId="3" fillId="2" borderId="8" xfId="1" applyNumberFormat="1" applyFont="1" applyFill="1" applyBorder="1"/>
    <xf numFmtId="3" fontId="3" fillId="2" borderId="2" xfId="1" applyNumberFormat="1" applyFont="1" applyFill="1" applyBorder="1"/>
    <xf numFmtId="1" fontId="4" fillId="2" borderId="2" xfId="1" applyNumberFormat="1" applyFont="1" applyFill="1" applyBorder="1"/>
    <xf numFmtId="1" fontId="1" fillId="2" borderId="0" xfId="1" applyNumberFormat="1" applyFill="1" applyBorder="1" applyAlignment="1"/>
    <xf numFmtId="1" fontId="5" fillId="2" borderId="4" xfId="1" applyNumberFormat="1" applyFont="1" applyFill="1" applyBorder="1"/>
    <xf numFmtId="1" fontId="3" fillId="2" borderId="0" xfId="1" applyNumberFormat="1" applyFont="1" applyFill="1" applyBorder="1" applyAlignment="1">
      <alignment horizontal="center"/>
    </xf>
    <xf numFmtId="3" fontId="3" fillId="2" borderId="0" xfId="1" applyNumberFormat="1" applyFont="1" applyFill="1" applyBorder="1" applyAlignment="1">
      <alignment horizontal="center"/>
    </xf>
    <xf numFmtId="1" fontId="3" fillId="2" borderId="0" xfId="1" applyNumberFormat="1" applyFont="1" applyFill="1" applyAlignment="1">
      <alignment horizontal="right"/>
    </xf>
    <xf numFmtId="1" fontId="3" fillId="2" borderId="2" xfId="1" applyNumberFormat="1" applyFont="1" applyFill="1" applyBorder="1" applyAlignment="1">
      <alignment horizontal="right"/>
    </xf>
    <xf numFmtId="1" fontId="5" fillId="2" borderId="0" xfId="1" applyNumberFormat="1" applyFont="1" applyFill="1" applyAlignment="1">
      <alignment horizontal="right"/>
    </xf>
    <xf numFmtId="1" fontId="3" fillId="2" borderId="0" xfId="1" applyNumberFormat="1" applyFont="1" applyFill="1" applyBorder="1" applyAlignment="1">
      <alignment horizontal="center"/>
    </xf>
    <xf numFmtId="1" fontId="3" fillId="2" borderId="0" xfId="1" applyNumberFormat="1" applyFont="1" applyFill="1" applyAlignment="1">
      <alignment horizontal="right"/>
    </xf>
    <xf numFmtId="3" fontId="3" fillId="2" borderId="0" xfId="1" applyNumberFormat="1" applyFont="1" applyFill="1" applyBorder="1" applyAlignment="1">
      <alignment horizontal="center"/>
    </xf>
    <xf numFmtId="1" fontId="3" fillId="2" borderId="2" xfId="1" applyNumberFormat="1" applyFont="1" applyFill="1" applyBorder="1" applyAlignment="1">
      <alignment horizontal="center"/>
    </xf>
    <xf numFmtId="1" fontId="3" fillId="2" borderId="5" xfId="1" applyNumberFormat="1" applyFont="1" applyFill="1" applyBorder="1" applyAlignment="1">
      <alignment horizontal="center"/>
    </xf>
    <xf numFmtId="3" fontId="3" fillId="2" borderId="5" xfId="1" applyNumberFormat="1" applyFont="1" applyFill="1" applyBorder="1" applyAlignment="1">
      <alignment horizontal="center"/>
    </xf>
  </cellXfs>
  <cellStyles count="7">
    <cellStyle name="Comma_Merkezi Yönetim Bütçe Dengesi ve Finansmanı (2010)" xfId="5"/>
    <cellStyle name="f‰H_x0010_‹Ëf‰h,ÿt$_x0018_è¸Wÿÿé&gt;Ëÿÿ÷Ç_x0001_ 2" xfId="2"/>
    <cellStyle name="Normal" xfId="0" builtinId="0"/>
    <cellStyle name="Normal 2" xfId="1"/>
    <cellStyle name="Normal 2 4" xfId="3"/>
    <cellStyle name="Normal 3" xfId="6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80"/>
  <sheetViews>
    <sheetView showGridLines="0" tabSelected="1" topLeftCell="AP1" zoomScale="80" zoomScaleNormal="80" workbookViewId="0">
      <selection activeCell="BJ4" sqref="BJ4"/>
    </sheetView>
  </sheetViews>
  <sheetFormatPr defaultColWidth="10" defaultRowHeight="15.75" x14ac:dyDescent="0.25"/>
  <cols>
    <col min="1" max="1" width="13.140625" style="3" customWidth="1"/>
    <col min="2" max="2" width="2.28515625" style="3" customWidth="1"/>
    <col min="3" max="4" width="10.85546875" style="3" bestFit="1" customWidth="1"/>
    <col min="5" max="5" width="10.85546875" style="3" customWidth="1"/>
    <col min="6" max="6" width="11" style="3" customWidth="1"/>
    <col min="7" max="8" width="11.7109375" style="3" customWidth="1"/>
    <col min="9" max="9" width="13.28515625" style="3" customWidth="1"/>
    <col min="10" max="10" width="13" style="3" customWidth="1"/>
    <col min="11" max="11" width="3" style="3" customWidth="1"/>
    <col min="12" max="13" width="9.85546875" style="3" customWidth="1"/>
    <col min="14" max="14" width="10.5703125" style="3" customWidth="1"/>
    <col min="15" max="15" width="12" style="3" customWidth="1"/>
    <col min="16" max="17" width="10.5703125" style="3" customWidth="1"/>
    <col min="18" max="18" width="14.42578125" style="3" bestFit="1" customWidth="1"/>
    <col min="19" max="19" width="14.42578125" style="3" customWidth="1"/>
    <col min="20" max="20" width="3" style="3" customWidth="1"/>
    <col min="21" max="22" width="10.85546875" style="3" bestFit="1" customWidth="1"/>
    <col min="23" max="23" width="11" style="3" customWidth="1"/>
    <col min="24" max="24" width="13" style="3" bestFit="1" customWidth="1"/>
    <col min="25" max="26" width="10.5703125" style="3" customWidth="1"/>
    <col min="27" max="27" width="13" style="3" bestFit="1" customWidth="1"/>
    <col min="28" max="28" width="13" style="3" customWidth="1"/>
    <col min="29" max="29" width="3" style="3" customWidth="1"/>
    <col min="30" max="32" width="9.85546875" style="3" customWidth="1"/>
    <col min="33" max="33" width="10.85546875" style="3" bestFit="1" customWidth="1"/>
    <col min="34" max="35" width="9.42578125" style="3" customWidth="1"/>
    <col min="36" max="36" width="13" style="3" bestFit="1" customWidth="1"/>
    <col min="37" max="37" width="13" style="3" customWidth="1"/>
    <col min="38" max="38" width="3" style="3" customWidth="1"/>
    <col min="39" max="41" width="9.85546875" style="3" customWidth="1"/>
    <col min="42" max="42" width="10.85546875" style="3" bestFit="1" customWidth="1"/>
    <col min="43" max="46" width="9.5703125" style="3" customWidth="1"/>
    <col min="47" max="47" width="3" style="3" customWidth="1"/>
    <col min="48" max="48" width="9.140625" style="3" customWidth="1"/>
    <col min="49" max="50" width="9.85546875" style="3" customWidth="1"/>
    <col min="51" max="51" width="13" style="3" bestFit="1" customWidth="1"/>
    <col min="52" max="55" width="11.85546875" style="3" customWidth="1"/>
    <col min="56" max="56" width="3" style="3" customWidth="1"/>
    <col min="57" max="60" width="9.85546875" style="3" customWidth="1"/>
    <col min="61" max="64" width="11.42578125" style="3" customWidth="1"/>
    <col min="65" max="65" width="3" style="3" customWidth="1"/>
    <col min="66" max="69" width="10.5703125" style="3" customWidth="1"/>
    <col min="70" max="70" width="10.85546875" style="3" bestFit="1" customWidth="1"/>
    <col min="71" max="71" width="12.7109375" style="3" bestFit="1" customWidth="1"/>
    <col min="72" max="72" width="16.140625" style="3" bestFit="1" customWidth="1"/>
    <col min="73" max="73" width="16.140625" style="3" customWidth="1"/>
    <col min="74" max="74" width="3" style="3" customWidth="1"/>
    <col min="75" max="75" width="21.85546875" style="3" customWidth="1"/>
    <col min="76" max="76" width="12.7109375" style="3" customWidth="1"/>
    <col min="77" max="77" width="11.5703125" style="3" bestFit="1" customWidth="1"/>
    <col min="78" max="78" width="50.42578125" style="3" bestFit="1" customWidth="1"/>
    <col min="79" max="80" width="12.85546875" style="3" bestFit="1" customWidth="1"/>
    <col min="81" max="81" width="10" style="3"/>
    <col min="82" max="82" width="21.7109375" style="3" customWidth="1"/>
    <col min="83" max="296" width="10" style="3"/>
    <col min="297" max="297" width="13.140625" style="3" customWidth="1"/>
    <col min="298" max="298" width="2.28515625" style="3" customWidth="1"/>
    <col min="299" max="300" width="10.85546875" style="3" bestFit="1" customWidth="1"/>
    <col min="301" max="301" width="10.85546875" style="3" customWidth="1"/>
    <col min="302" max="302" width="3" style="3" customWidth="1"/>
    <col min="303" max="305" width="9.85546875" style="3" customWidth="1"/>
    <col min="306" max="306" width="3" style="3" customWidth="1"/>
    <col min="307" max="308" width="10.85546875" style="3" bestFit="1" customWidth="1"/>
    <col min="309" max="309" width="11" style="3" customWidth="1"/>
    <col min="310" max="310" width="3" style="3" customWidth="1"/>
    <col min="311" max="313" width="9.85546875" style="3" customWidth="1"/>
    <col min="314" max="314" width="3" style="3" customWidth="1"/>
    <col min="315" max="317" width="9.85546875" style="3" customWidth="1"/>
    <col min="318" max="318" width="3" style="3" customWidth="1"/>
    <col min="319" max="321" width="9.85546875" style="3" customWidth="1"/>
    <col min="322" max="322" width="3" style="3" customWidth="1"/>
    <col min="323" max="325" width="9.85546875" style="3" customWidth="1"/>
    <col min="326" max="326" width="3" style="3" customWidth="1"/>
    <col min="327" max="329" width="10.5703125" style="3" customWidth="1"/>
    <col min="330" max="330" width="3" style="3" customWidth="1"/>
    <col min="331" max="331" width="21.85546875" style="3" customWidth="1"/>
    <col min="332" max="332" width="12.7109375" style="3" customWidth="1"/>
    <col min="333" max="333" width="11.5703125" style="3" bestFit="1" customWidth="1"/>
    <col min="334" max="334" width="50.42578125" style="3" bestFit="1" customWidth="1"/>
    <col min="335" max="336" width="12.85546875" style="3" bestFit="1" customWidth="1"/>
    <col min="337" max="337" width="10" style="3"/>
    <col min="338" max="338" width="21.7109375" style="3" customWidth="1"/>
    <col min="339" max="552" width="10" style="3"/>
    <col min="553" max="553" width="13.140625" style="3" customWidth="1"/>
    <col min="554" max="554" width="2.28515625" style="3" customWidth="1"/>
    <col min="555" max="556" width="10.85546875" style="3" bestFit="1" customWidth="1"/>
    <col min="557" max="557" width="10.85546875" style="3" customWidth="1"/>
    <col min="558" max="558" width="3" style="3" customWidth="1"/>
    <col min="559" max="561" width="9.85546875" style="3" customWidth="1"/>
    <col min="562" max="562" width="3" style="3" customWidth="1"/>
    <col min="563" max="564" width="10.85546875" style="3" bestFit="1" customWidth="1"/>
    <col min="565" max="565" width="11" style="3" customWidth="1"/>
    <col min="566" max="566" width="3" style="3" customWidth="1"/>
    <col min="567" max="569" width="9.85546875" style="3" customWidth="1"/>
    <col min="570" max="570" width="3" style="3" customWidth="1"/>
    <col min="571" max="573" width="9.85546875" style="3" customWidth="1"/>
    <col min="574" max="574" width="3" style="3" customWidth="1"/>
    <col min="575" max="577" width="9.85546875" style="3" customWidth="1"/>
    <col min="578" max="578" width="3" style="3" customWidth="1"/>
    <col min="579" max="581" width="9.85546875" style="3" customWidth="1"/>
    <col min="582" max="582" width="3" style="3" customWidth="1"/>
    <col min="583" max="585" width="10.5703125" style="3" customWidth="1"/>
    <col min="586" max="586" width="3" style="3" customWidth="1"/>
    <col min="587" max="587" width="21.85546875" style="3" customWidth="1"/>
    <col min="588" max="588" width="12.7109375" style="3" customWidth="1"/>
    <col min="589" max="589" width="11.5703125" style="3" bestFit="1" customWidth="1"/>
    <col min="590" max="590" width="50.42578125" style="3" bestFit="1" customWidth="1"/>
    <col min="591" max="592" width="12.85546875" style="3" bestFit="1" customWidth="1"/>
    <col min="593" max="593" width="10" style="3"/>
    <col min="594" max="594" width="21.7109375" style="3" customWidth="1"/>
    <col min="595" max="808" width="10" style="3"/>
    <col min="809" max="809" width="13.140625" style="3" customWidth="1"/>
    <col min="810" max="810" width="2.28515625" style="3" customWidth="1"/>
    <col min="811" max="812" width="10.85546875" style="3" bestFit="1" customWidth="1"/>
    <col min="813" max="813" width="10.85546875" style="3" customWidth="1"/>
    <col min="814" max="814" width="3" style="3" customWidth="1"/>
    <col min="815" max="817" width="9.85546875" style="3" customWidth="1"/>
    <col min="818" max="818" width="3" style="3" customWidth="1"/>
    <col min="819" max="820" width="10.85546875" style="3" bestFit="1" customWidth="1"/>
    <col min="821" max="821" width="11" style="3" customWidth="1"/>
    <col min="822" max="822" width="3" style="3" customWidth="1"/>
    <col min="823" max="825" width="9.85546875" style="3" customWidth="1"/>
    <col min="826" max="826" width="3" style="3" customWidth="1"/>
    <col min="827" max="829" width="9.85546875" style="3" customWidth="1"/>
    <col min="830" max="830" width="3" style="3" customWidth="1"/>
    <col min="831" max="833" width="9.85546875" style="3" customWidth="1"/>
    <col min="834" max="834" width="3" style="3" customWidth="1"/>
    <col min="835" max="837" width="9.85546875" style="3" customWidth="1"/>
    <col min="838" max="838" width="3" style="3" customWidth="1"/>
    <col min="839" max="841" width="10.5703125" style="3" customWidth="1"/>
    <col min="842" max="842" width="3" style="3" customWidth="1"/>
    <col min="843" max="843" width="21.85546875" style="3" customWidth="1"/>
    <col min="844" max="844" width="12.7109375" style="3" customWidth="1"/>
    <col min="845" max="845" width="11.5703125" style="3" bestFit="1" customWidth="1"/>
    <col min="846" max="846" width="50.42578125" style="3" bestFit="1" customWidth="1"/>
    <col min="847" max="848" width="12.85546875" style="3" bestFit="1" customWidth="1"/>
    <col min="849" max="849" width="10" style="3"/>
    <col min="850" max="850" width="21.7109375" style="3" customWidth="1"/>
    <col min="851" max="1064" width="10" style="3"/>
    <col min="1065" max="1065" width="13.140625" style="3" customWidth="1"/>
    <col min="1066" max="1066" width="2.28515625" style="3" customWidth="1"/>
    <col min="1067" max="1068" width="10.85546875" style="3" bestFit="1" customWidth="1"/>
    <col min="1069" max="1069" width="10.85546875" style="3" customWidth="1"/>
    <col min="1070" max="1070" width="3" style="3" customWidth="1"/>
    <col min="1071" max="1073" width="9.85546875" style="3" customWidth="1"/>
    <col min="1074" max="1074" width="3" style="3" customWidth="1"/>
    <col min="1075" max="1076" width="10.85546875" style="3" bestFit="1" customWidth="1"/>
    <col min="1077" max="1077" width="11" style="3" customWidth="1"/>
    <col min="1078" max="1078" width="3" style="3" customWidth="1"/>
    <col min="1079" max="1081" width="9.85546875" style="3" customWidth="1"/>
    <col min="1082" max="1082" width="3" style="3" customWidth="1"/>
    <col min="1083" max="1085" width="9.85546875" style="3" customWidth="1"/>
    <col min="1086" max="1086" width="3" style="3" customWidth="1"/>
    <col min="1087" max="1089" width="9.85546875" style="3" customWidth="1"/>
    <col min="1090" max="1090" width="3" style="3" customWidth="1"/>
    <col min="1091" max="1093" width="9.85546875" style="3" customWidth="1"/>
    <col min="1094" max="1094" width="3" style="3" customWidth="1"/>
    <col min="1095" max="1097" width="10.5703125" style="3" customWidth="1"/>
    <col min="1098" max="1098" width="3" style="3" customWidth="1"/>
    <col min="1099" max="1099" width="21.85546875" style="3" customWidth="1"/>
    <col min="1100" max="1100" width="12.7109375" style="3" customWidth="1"/>
    <col min="1101" max="1101" width="11.5703125" style="3" bestFit="1" customWidth="1"/>
    <col min="1102" max="1102" width="50.42578125" style="3" bestFit="1" customWidth="1"/>
    <col min="1103" max="1104" width="12.85546875" style="3" bestFit="1" customWidth="1"/>
    <col min="1105" max="1105" width="10" style="3"/>
    <col min="1106" max="1106" width="21.7109375" style="3" customWidth="1"/>
    <col min="1107" max="1320" width="10" style="3"/>
    <col min="1321" max="1321" width="13.140625" style="3" customWidth="1"/>
    <col min="1322" max="1322" width="2.28515625" style="3" customWidth="1"/>
    <col min="1323" max="1324" width="10.85546875" style="3" bestFit="1" customWidth="1"/>
    <col min="1325" max="1325" width="10.85546875" style="3" customWidth="1"/>
    <col min="1326" max="1326" width="3" style="3" customWidth="1"/>
    <col min="1327" max="1329" width="9.85546875" style="3" customWidth="1"/>
    <col min="1330" max="1330" width="3" style="3" customWidth="1"/>
    <col min="1331" max="1332" width="10.85546875" style="3" bestFit="1" customWidth="1"/>
    <col min="1333" max="1333" width="11" style="3" customWidth="1"/>
    <col min="1334" max="1334" width="3" style="3" customWidth="1"/>
    <col min="1335" max="1337" width="9.85546875" style="3" customWidth="1"/>
    <col min="1338" max="1338" width="3" style="3" customWidth="1"/>
    <col min="1339" max="1341" width="9.85546875" style="3" customWidth="1"/>
    <col min="1342" max="1342" width="3" style="3" customWidth="1"/>
    <col min="1343" max="1345" width="9.85546875" style="3" customWidth="1"/>
    <col min="1346" max="1346" width="3" style="3" customWidth="1"/>
    <col min="1347" max="1349" width="9.85546875" style="3" customWidth="1"/>
    <col min="1350" max="1350" width="3" style="3" customWidth="1"/>
    <col min="1351" max="1353" width="10.5703125" style="3" customWidth="1"/>
    <col min="1354" max="1354" width="3" style="3" customWidth="1"/>
    <col min="1355" max="1355" width="21.85546875" style="3" customWidth="1"/>
    <col min="1356" max="1356" width="12.7109375" style="3" customWidth="1"/>
    <col min="1357" max="1357" width="11.5703125" style="3" bestFit="1" customWidth="1"/>
    <col min="1358" max="1358" width="50.42578125" style="3" bestFit="1" customWidth="1"/>
    <col min="1359" max="1360" width="12.85546875" style="3" bestFit="1" customWidth="1"/>
    <col min="1361" max="1361" width="10" style="3"/>
    <col min="1362" max="1362" width="21.7109375" style="3" customWidth="1"/>
    <col min="1363" max="1576" width="10" style="3"/>
    <col min="1577" max="1577" width="13.140625" style="3" customWidth="1"/>
    <col min="1578" max="1578" width="2.28515625" style="3" customWidth="1"/>
    <col min="1579" max="1580" width="10.85546875" style="3" bestFit="1" customWidth="1"/>
    <col min="1581" max="1581" width="10.85546875" style="3" customWidth="1"/>
    <col min="1582" max="1582" width="3" style="3" customWidth="1"/>
    <col min="1583" max="1585" width="9.85546875" style="3" customWidth="1"/>
    <col min="1586" max="1586" width="3" style="3" customWidth="1"/>
    <col min="1587" max="1588" width="10.85546875" style="3" bestFit="1" customWidth="1"/>
    <col min="1589" max="1589" width="11" style="3" customWidth="1"/>
    <col min="1590" max="1590" width="3" style="3" customWidth="1"/>
    <col min="1591" max="1593" width="9.85546875" style="3" customWidth="1"/>
    <col min="1594" max="1594" width="3" style="3" customWidth="1"/>
    <col min="1595" max="1597" width="9.85546875" style="3" customWidth="1"/>
    <col min="1598" max="1598" width="3" style="3" customWidth="1"/>
    <col min="1599" max="1601" width="9.85546875" style="3" customWidth="1"/>
    <col min="1602" max="1602" width="3" style="3" customWidth="1"/>
    <col min="1603" max="1605" width="9.85546875" style="3" customWidth="1"/>
    <col min="1606" max="1606" width="3" style="3" customWidth="1"/>
    <col min="1607" max="1609" width="10.5703125" style="3" customWidth="1"/>
    <col min="1610" max="1610" width="3" style="3" customWidth="1"/>
    <col min="1611" max="1611" width="21.85546875" style="3" customWidth="1"/>
    <col min="1612" max="1612" width="12.7109375" style="3" customWidth="1"/>
    <col min="1613" max="1613" width="11.5703125" style="3" bestFit="1" customWidth="1"/>
    <col min="1614" max="1614" width="50.42578125" style="3" bestFit="1" customWidth="1"/>
    <col min="1615" max="1616" width="12.85546875" style="3" bestFit="1" customWidth="1"/>
    <col min="1617" max="1617" width="10" style="3"/>
    <col min="1618" max="1618" width="21.7109375" style="3" customWidth="1"/>
    <col min="1619" max="1832" width="10" style="3"/>
    <col min="1833" max="1833" width="13.140625" style="3" customWidth="1"/>
    <col min="1834" max="1834" width="2.28515625" style="3" customWidth="1"/>
    <col min="1835" max="1836" width="10.85546875" style="3" bestFit="1" customWidth="1"/>
    <col min="1837" max="1837" width="10.85546875" style="3" customWidth="1"/>
    <col min="1838" max="1838" width="3" style="3" customWidth="1"/>
    <col min="1839" max="1841" width="9.85546875" style="3" customWidth="1"/>
    <col min="1842" max="1842" width="3" style="3" customWidth="1"/>
    <col min="1843" max="1844" width="10.85546875" style="3" bestFit="1" customWidth="1"/>
    <col min="1845" max="1845" width="11" style="3" customWidth="1"/>
    <col min="1846" max="1846" width="3" style="3" customWidth="1"/>
    <col min="1847" max="1849" width="9.85546875" style="3" customWidth="1"/>
    <col min="1850" max="1850" width="3" style="3" customWidth="1"/>
    <col min="1851" max="1853" width="9.85546875" style="3" customWidth="1"/>
    <col min="1854" max="1854" width="3" style="3" customWidth="1"/>
    <col min="1855" max="1857" width="9.85546875" style="3" customWidth="1"/>
    <col min="1858" max="1858" width="3" style="3" customWidth="1"/>
    <col min="1859" max="1861" width="9.85546875" style="3" customWidth="1"/>
    <col min="1862" max="1862" width="3" style="3" customWidth="1"/>
    <col min="1863" max="1865" width="10.5703125" style="3" customWidth="1"/>
    <col min="1866" max="1866" width="3" style="3" customWidth="1"/>
    <col min="1867" max="1867" width="21.85546875" style="3" customWidth="1"/>
    <col min="1868" max="1868" width="12.7109375" style="3" customWidth="1"/>
    <col min="1869" max="1869" width="11.5703125" style="3" bestFit="1" customWidth="1"/>
    <col min="1870" max="1870" width="50.42578125" style="3" bestFit="1" customWidth="1"/>
    <col min="1871" max="1872" width="12.85546875" style="3" bestFit="1" customWidth="1"/>
    <col min="1873" max="1873" width="10" style="3"/>
    <col min="1874" max="1874" width="21.7109375" style="3" customWidth="1"/>
    <col min="1875" max="2088" width="10" style="3"/>
    <col min="2089" max="2089" width="13.140625" style="3" customWidth="1"/>
    <col min="2090" max="2090" width="2.28515625" style="3" customWidth="1"/>
    <col min="2091" max="2092" width="10.85546875" style="3" bestFit="1" customWidth="1"/>
    <col min="2093" max="2093" width="10.85546875" style="3" customWidth="1"/>
    <col min="2094" max="2094" width="3" style="3" customWidth="1"/>
    <col min="2095" max="2097" width="9.85546875" style="3" customWidth="1"/>
    <col min="2098" max="2098" width="3" style="3" customWidth="1"/>
    <col min="2099" max="2100" width="10.85546875" style="3" bestFit="1" customWidth="1"/>
    <col min="2101" max="2101" width="11" style="3" customWidth="1"/>
    <col min="2102" max="2102" width="3" style="3" customWidth="1"/>
    <col min="2103" max="2105" width="9.85546875" style="3" customWidth="1"/>
    <col min="2106" max="2106" width="3" style="3" customWidth="1"/>
    <col min="2107" max="2109" width="9.85546875" style="3" customWidth="1"/>
    <col min="2110" max="2110" width="3" style="3" customWidth="1"/>
    <col min="2111" max="2113" width="9.85546875" style="3" customWidth="1"/>
    <col min="2114" max="2114" width="3" style="3" customWidth="1"/>
    <col min="2115" max="2117" width="9.85546875" style="3" customWidth="1"/>
    <col min="2118" max="2118" width="3" style="3" customWidth="1"/>
    <col min="2119" max="2121" width="10.5703125" style="3" customWidth="1"/>
    <col min="2122" max="2122" width="3" style="3" customWidth="1"/>
    <col min="2123" max="2123" width="21.85546875" style="3" customWidth="1"/>
    <col min="2124" max="2124" width="12.7109375" style="3" customWidth="1"/>
    <col min="2125" max="2125" width="11.5703125" style="3" bestFit="1" customWidth="1"/>
    <col min="2126" max="2126" width="50.42578125" style="3" bestFit="1" customWidth="1"/>
    <col min="2127" max="2128" width="12.85546875" style="3" bestFit="1" customWidth="1"/>
    <col min="2129" max="2129" width="10" style="3"/>
    <col min="2130" max="2130" width="21.7109375" style="3" customWidth="1"/>
    <col min="2131" max="2344" width="10" style="3"/>
    <col min="2345" max="2345" width="13.140625" style="3" customWidth="1"/>
    <col min="2346" max="2346" width="2.28515625" style="3" customWidth="1"/>
    <col min="2347" max="2348" width="10.85546875" style="3" bestFit="1" customWidth="1"/>
    <col min="2349" max="2349" width="10.85546875" style="3" customWidth="1"/>
    <col min="2350" max="2350" width="3" style="3" customWidth="1"/>
    <col min="2351" max="2353" width="9.85546875" style="3" customWidth="1"/>
    <col min="2354" max="2354" width="3" style="3" customWidth="1"/>
    <col min="2355" max="2356" width="10.85546875" style="3" bestFit="1" customWidth="1"/>
    <col min="2357" max="2357" width="11" style="3" customWidth="1"/>
    <col min="2358" max="2358" width="3" style="3" customWidth="1"/>
    <col min="2359" max="2361" width="9.85546875" style="3" customWidth="1"/>
    <col min="2362" max="2362" width="3" style="3" customWidth="1"/>
    <col min="2363" max="2365" width="9.85546875" style="3" customWidth="1"/>
    <col min="2366" max="2366" width="3" style="3" customWidth="1"/>
    <col min="2367" max="2369" width="9.85546875" style="3" customWidth="1"/>
    <col min="2370" max="2370" width="3" style="3" customWidth="1"/>
    <col min="2371" max="2373" width="9.85546875" style="3" customWidth="1"/>
    <col min="2374" max="2374" width="3" style="3" customWidth="1"/>
    <col min="2375" max="2377" width="10.5703125" style="3" customWidth="1"/>
    <col min="2378" max="2378" width="3" style="3" customWidth="1"/>
    <col min="2379" max="2379" width="21.85546875" style="3" customWidth="1"/>
    <col min="2380" max="2380" width="12.7109375" style="3" customWidth="1"/>
    <col min="2381" max="2381" width="11.5703125" style="3" bestFit="1" customWidth="1"/>
    <col min="2382" max="2382" width="50.42578125" style="3" bestFit="1" customWidth="1"/>
    <col min="2383" max="2384" width="12.85546875" style="3" bestFit="1" customWidth="1"/>
    <col min="2385" max="2385" width="10" style="3"/>
    <col min="2386" max="2386" width="21.7109375" style="3" customWidth="1"/>
    <col min="2387" max="2600" width="10" style="3"/>
    <col min="2601" max="2601" width="13.140625" style="3" customWidth="1"/>
    <col min="2602" max="2602" width="2.28515625" style="3" customWidth="1"/>
    <col min="2603" max="2604" width="10.85546875" style="3" bestFit="1" customWidth="1"/>
    <col min="2605" max="2605" width="10.85546875" style="3" customWidth="1"/>
    <col min="2606" max="2606" width="3" style="3" customWidth="1"/>
    <col min="2607" max="2609" width="9.85546875" style="3" customWidth="1"/>
    <col min="2610" max="2610" width="3" style="3" customWidth="1"/>
    <col min="2611" max="2612" width="10.85546875" style="3" bestFit="1" customWidth="1"/>
    <col min="2613" max="2613" width="11" style="3" customWidth="1"/>
    <col min="2614" max="2614" width="3" style="3" customWidth="1"/>
    <col min="2615" max="2617" width="9.85546875" style="3" customWidth="1"/>
    <col min="2618" max="2618" width="3" style="3" customWidth="1"/>
    <col min="2619" max="2621" width="9.85546875" style="3" customWidth="1"/>
    <col min="2622" max="2622" width="3" style="3" customWidth="1"/>
    <col min="2623" max="2625" width="9.85546875" style="3" customWidth="1"/>
    <col min="2626" max="2626" width="3" style="3" customWidth="1"/>
    <col min="2627" max="2629" width="9.85546875" style="3" customWidth="1"/>
    <col min="2630" max="2630" width="3" style="3" customWidth="1"/>
    <col min="2631" max="2633" width="10.5703125" style="3" customWidth="1"/>
    <col min="2634" max="2634" width="3" style="3" customWidth="1"/>
    <col min="2635" max="2635" width="21.85546875" style="3" customWidth="1"/>
    <col min="2636" max="2636" width="12.7109375" style="3" customWidth="1"/>
    <col min="2637" max="2637" width="11.5703125" style="3" bestFit="1" customWidth="1"/>
    <col min="2638" max="2638" width="50.42578125" style="3" bestFit="1" customWidth="1"/>
    <col min="2639" max="2640" width="12.85546875" style="3" bestFit="1" customWidth="1"/>
    <col min="2641" max="2641" width="10" style="3"/>
    <col min="2642" max="2642" width="21.7109375" style="3" customWidth="1"/>
    <col min="2643" max="2856" width="10" style="3"/>
    <col min="2857" max="2857" width="13.140625" style="3" customWidth="1"/>
    <col min="2858" max="2858" width="2.28515625" style="3" customWidth="1"/>
    <col min="2859" max="2860" width="10.85546875" style="3" bestFit="1" customWidth="1"/>
    <col min="2861" max="2861" width="10.85546875" style="3" customWidth="1"/>
    <col min="2862" max="2862" width="3" style="3" customWidth="1"/>
    <col min="2863" max="2865" width="9.85546875" style="3" customWidth="1"/>
    <col min="2866" max="2866" width="3" style="3" customWidth="1"/>
    <col min="2867" max="2868" width="10.85546875" style="3" bestFit="1" customWidth="1"/>
    <col min="2869" max="2869" width="11" style="3" customWidth="1"/>
    <col min="2870" max="2870" width="3" style="3" customWidth="1"/>
    <col min="2871" max="2873" width="9.85546875" style="3" customWidth="1"/>
    <col min="2874" max="2874" width="3" style="3" customWidth="1"/>
    <col min="2875" max="2877" width="9.85546875" style="3" customWidth="1"/>
    <col min="2878" max="2878" width="3" style="3" customWidth="1"/>
    <col min="2879" max="2881" width="9.85546875" style="3" customWidth="1"/>
    <col min="2882" max="2882" width="3" style="3" customWidth="1"/>
    <col min="2883" max="2885" width="9.85546875" style="3" customWidth="1"/>
    <col min="2886" max="2886" width="3" style="3" customWidth="1"/>
    <col min="2887" max="2889" width="10.5703125" style="3" customWidth="1"/>
    <col min="2890" max="2890" width="3" style="3" customWidth="1"/>
    <col min="2891" max="2891" width="21.85546875" style="3" customWidth="1"/>
    <col min="2892" max="2892" width="12.7109375" style="3" customWidth="1"/>
    <col min="2893" max="2893" width="11.5703125" style="3" bestFit="1" customWidth="1"/>
    <col min="2894" max="2894" width="50.42578125" style="3" bestFit="1" customWidth="1"/>
    <col min="2895" max="2896" width="12.85546875" style="3" bestFit="1" customWidth="1"/>
    <col min="2897" max="2897" width="10" style="3"/>
    <col min="2898" max="2898" width="21.7109375" style="3" customWidth="1"/>
    <col min="2899" max="3112" width="10" style="3"/>
    <col min="3113" max="3113" width="13.140625" style="3" customWidth="1"/>
    <col min="3114" max="3114" width="2.28515625" style="3" customWidth="1"/>
    <col min="3115" max="3116" width="10.85546875" style="3" bestFit="1" customWidth="1"/>
    <col min="3117" max="3117" width="10.85546875" style="3" customWidth="1"/>
    <col min="3118" max="3118" width="3" style="3" customWidth="1"/>
    <col min="3119" max="3121" width="9.85546875" style="3" customWidth="1"/>
    <col min="3122" max="3122" width="3" style="3" customWidth="1"/>
    <col min="3123" max="3124" width="10.85546875" style="3" bestFit="1" customWidth="1"/>
    <col min="3125" max="3125" width="11" style="3" customWidth="1"/>
    <col min="3126" max="3126" width="3" style="3" customWidth="1"/>
    <col min="3127" max="3129" width="9.85546875" style="3" customWidth="1"/>
    <col min="3130" max="3130" width="3" style="3" customWidth="1"/>
    <col min="3131" max="3133" width="9.85546875" style="3" customWidth="1"/>
    <col min="3134" max="3134" width="3" style="3" customWidth="1"/>
    <col min="3135" max="3137" width="9.85546875" style="3" customWidth="1"/>
    <col min="3138" max="3138" width="3" style="3" customWidth="1"/>
    <col min="3139" max="3141" width="9.85546875" style="3" customWidth="1"/>
    <col min="3142" max="3142" width="3" style="3" customWidth="1"/>
    <col min="3143" max="3145" width="10.5703125" style="3" customWidth="1"/>
    <col min="3146" max="3146" width="3" style="3" customWidth="1"/>
    <col min="3147" max="3147" width="21.85546875" style="3" customWidth="1"/>
    <col min="3148" max="3148" width="12.7109375" style="3" customWidth="1"/>
    <col min="3149" max="3149" width="11.5703125" style="3" bestFit="1" customWidth="1"/>
    <col min="3150" max="3150" width="50.42578125" style="3" bestFit="1" customWidth="1"/>
    <col min="3151" max="3152" width="12.85546875" style="3" bestFit="1" customWidth="1"/>
    <col min="3153" max="3153" width="10" style="3"/>
    <col min="3154" max="3154" width="21.7109375" style="3" customWidth="1"/>
    <col min="3155" max="3368" width="10" style="3"/>
    <col min="3369" max="3369" width="13.140625" style="3" customWidth="1"/>
    <col min="3370" max="3370" width="2.28515625" style="3" customWidth="1"/>
    <col min="3371" max="3372" width="10.85546875" style="3" bestFit="1" customWidth="1"/>
    <col min="3373" max="3373" width="10.85546875" style="3" customWidth="1"/>
    <col min="3374" max="3374" width="3" style="3" customWidth="1"/>
    <col min="3375" max="3377" width="9.85546875" style="3" customWidth="1"/>
    <col min="3378" max="3378" width="3" style="3" customWidth="1"/>
    <col min="3379" max="3380" width="10.85546875" style="3" bestFit="1" customWidth="1"/>
    <col min="3381" max="3381" width="11" style="3" customWidth="1"/>
    <col min="3382" max="3382" width="3" style="3" customWidth="1"/>
    <col min="3383" max="3385" width="9.85546875" style="3" customWidth="1"/>
    <col min="3386" max="3386" width="3" style="3" customWidth="1"/>
    <col min="3387" max="3389" width="9.85546875" style="3" customWidth="1"/>
    <col min="3390" max="3390" width="3" style="3" customWidth="1"/>
    <col min="3391" max="3393" width="9.85546875" style="3" customWidth="1"/>
    <col min="3394" max="3394" width="3" style="3" customWidth="1"/>
    <col min="3395" max="3397" width="9.85546875" style="3" customWidth="1"/>
    <col min="3398" max="3398" width="3" style="3" customWidth="1"/>
    <col min="3399" max="3401" width="10.5703125" style="3" customWidth="1"/>
    <col min="3402" max="3402" width="3" style="3" customWidth="1"/>
    <col min="3403" max="3403" width="21.85546875" style="3" customWidth="1"/>
    <col min="3404" max="3404" width="12.7109375" style="3" customWidth="1"/>
    <col min="3405" max="3405" width="11.5703125" style="3" bestFit="1" customWidth="1"/>
    <col min="3406" max="3406" width="50.42578125" style="3" bestFit="1" customWidth="1"/>
    <col min="3407" max="3408" width="12.85546875" style="3" bestFit="1" customWidth="1"/>
    <col min="3409" max="3409" width="10" style="3"/>
    <col min="3410" max="3410" width="21.7109375" style="3" customWidth="1"/>
    <col min="3411" max="3624" width="10" style="3"/>
    <col min="3625" max="3625" width="13.140625" style="3" customWidth="1"/>
    <col min="3626" max="3626" width="2.28515625" style="3" customWidth="1"/>
    <col min="3627" max="3628" width="10.85546875" style="3" bestFit="1" customWidth="1"/>
    <col min="3629" max="3629" width="10.85546875" style="3" customWidth="1"/>
    <col min="3630" max="3630" width="3" style="3" customWidth="1"/>
    <col min="3631" max="3633" width="9.85546875" style="3" customWidth="1"/>
    <col min="3634" max="3634" width="3" style="3" customWidth="1"/>
    <col min="3635" max="3636" width="10.85546875" style="3" bestFit="1" customWidth="1"/>
    <col min="3637" max="3637" width="11" style="3" customWidth="1"/>
    <col min="3638" max="3638" width="3" style="3" customWidth="1"/>
    <col min="3639" max="3641" width="9.85546875" style="3" customWidth="1"/>
    <col min="3642" max="3642" width="3" style="3" customWidth="1"/>
    <col min="3643" max="3645" width="9.85546875" style="3" customWidth="1"/>
    <col min="3646" max="3646" width="3" style="3" customWidth="1"/>
    <col min="3647" max="3649" width="9.85546875" style="3" customWidth="1"/>
    <col min="3650" max="3650" width="3" style="3" customWidth="1"/>
    <col min="3651" max="3653" width="9.85546875" style="3" customWidth="1"/>
    <col min="3654" max="3654" width="3" style="3" customWidth="1"/>
    <col min="3655" max="3657" width="10.5703125" style="3" customWidth="1"/>
    <col min="3658" max="3658" width="3" style="3" customWidth="1"/>
    <col min="3659" max="3659" width="21.85546875" style="3" customWidth="1"/>
    <col min="3660" max="3660" width="12.7109375" style="3" customWidth="1"/>
    <col min="3661" max="3661" width="11.5703125" style="3" bestFit="1" customWidth="1"/>
    <col min="3662" max="3662" width="50.42578125" style="3" bestFit="1" customWidth="1"/>
    <col min="3663" max="3664" width="12.85546875" style="3" bestFit="1" customWidth="1"/>
    <col min="3665" max="3665" width="10" style="3"/>
    <col min="3666" max="3666" width="21.7109375" style="3" customWidth="1"/>
    <col min="3667" max="3880" width="10" style="3"/>
    <col min="3881" max="3881" width="13.140625" style="3" customWidth="1"/>
    <col min="3882" max="3882" width="2.28515625" style="3" customWidth="1"/>
    <col min="3883" max="3884" width="10.85546875" style="3" bestFit="1" customWidth="1"/>
    <col min="3885" max="3885" width="10.85546875" style="3" customWidth="1"/>
    <col min="3886" max="3886" width="3" style="3" customWidth="1"/>
    <col min="3887" max="3889" width="9.85546875" style="3" customWidth="1"/>
    <col min="3890" max="3890" width="3" style="3" customWidth="1"/>
    <col min="3891" max="3892" width="10.85546875" style="3" bestFit="1" customWidth="1"/>
    <col min="3893" max="3893" width="11" style="3" customWidth="1"/>
    <col min="3894" max="3894" width="3" style="3" customWidth="1"/>
    <col min="3895" max="3897" width="9.85546875" style="3" customWidth="1"/>
    <col min="3898" max="3898" width="3" style="3" customWidth="1"/>
    <col min="3899" max="3901" width="9.85546875" style="3" customWidth="1"/>
    <col min="3902" max="3902" width="3" style="3" customWidth="1"/>
    <col min="3903" max="3905" width="9.85546875" style="3" customWidth="1"/>
    <col min="3906" max="3906" width="3" style="3" customWidth="1"/>
    <col min="3907" max="3909" width="9.85546875" style="3" customWidth="1"/>
    <col min="3910" max="3910" width="3" style="3" customWidth="1"/>
    <col min="3911" max="3913" width="10.5703125" style="3" customWidth="1"/>
    <col min="3914" max="3914" width="3" style="3" customWidth="1"/>
    <col min="3915" max="3915" width="21.85546875" style="3" customWidth="1"/>
    <col min="3916" max="3916" width="12.7109375" style="3" customWidth="1"/>
    <col min="3917" max="3917" width="11.5703125" style="3" bestFit="1" customWidth="1"/>
    <col min="3918" max="3918" width="50.42578125" style="3" bestFit="1" customWidth="1"/>
    <col min="3919" max="3920" width="12.85546875" style="3" bestFit="1" customWidth="1"/>
    <col min="3921" max="3921" width="10" style="3"/>
    <col min="3922" max="3922" width="21.7109375" style="3" customWidth="1"/>
    <col min="3923" max="4136" width="10" style="3"/>
    <col min="4137" max="4137" width="13.140625" style="3" customWidth="1"/>
    <col min="4138" max="4138" width="2.28515625" style="3" customWidth="1"/>
    <col min="4139" max="4140" width="10.85546875" style="3" bestFit="1" customWidth="1"/>
    <col min="4141" max="4141" width="10.85546875" style="3" customWidth="1"/>
    <col min="4142" max="4142" width="3" style="3" customWidth="1"/>
    <col min="4143" max="4145" width="9.85546875" style="3" customWidth="1"/>
    <col min="4146" max="4146" width="3" style="3" customWidth="1"/>
    <col min="4147" max="4148" width="10.85546875" style="3" bestFit="1" customWidth="1"/>
    <col min="4149" max="4149" width="11" style="3" customWidth="1"/>
    <col min="4150" max="4150" width="3" style="3" customWidth="1"/>
    <col min="4151" max="4153" width="9.85546875" style="3" customWidth="1"/>
    <col min="4154" max="4154" width="3" style="3" customWidth="1"/>
    <col min="4155" max="4157" width="9.85546875" style="3" customWidth="1"/>
    <col min="4158" max="4158" width="3" style="3" customWidth="1"/>
    <col min="4159" max="4161" width="9.85546875" style="3" customWidth="1"/>
    <col min="4162" max="4162" width="3" style="3" customWidth="1"/>
    <col min="4163" max="4165" width="9.85546875" style="3" customWidth="1"/>
    <col min="4166" max="4166" width="3" style="3" customWidth="1"/>
    <col min="4167" max="4169" width="10.5703125" style="3" customWidth="1"/>
    <col min="4170" max="4170" width="3" style="3" customWidth="1"/>
    <col min="4171" max="4171" width="21.85546875" style="3" customWidth="1"/>
    <col min="4172" max="4172" width="12.7109375" style="3" customWidth="1"/>
    <col min="4173" max="4173" width="11.5703125" style="3" bestFit="1" customWidth="1"/>
    <col min="4174" max="4174" width="50.42578125" style="3" bestFit="1" customWidth="1"/>
    <col min="4175" max="4176" width="12.85546875" style="3" bestFit="1" customWidth="1"/>
    <col min="4177" max="4177" width="10" style="3"/>
    <col min="4178" max="4178" width="21.7109375" style="3" customWidth="1"/>
    <col min="4179" max="4392" width="10" style="3"/>
    <col min="4393" max="4393" width="13.140625" style="3" customWidth="1"/>
    <col min="4394" max="4394" width="2.28515625" style="3" customWidth="1"/>
    <col min="4395" max="4396" width="10.85546875" style="3" bestFit="1" customWidth="1"/>
    <col min="4397" max="4397" width="10.85546875" style="3" customWidth="1"/>
    <col min="4398" max="4398" width="3" style="3" customWidth="1"/>
    <col min="4399" max="4401" width="9.85546875" style="3" customWidth="1"/>
    <col min="4402" max="4402" width="3" style="3" customWidth="1"/>
    <col min="4403" max="4404" width="10.85546875" style="3" bestFit="1" customWidth="1"/>
    <col min="4405" max="4405" width="11" style="3" customWidth="1"/>
    <col min="4406" max="4406" width="3" style="3" customWidth="1"/>
    <col min="4407" max="4409" width="9.85546875" style="3" customWidth="1"/>
    <col min="4410" max="4410" width="3" style="3" customWidth="1"/>
    <col min="4411" max="4413" width="9.85546875" style="3" customWidth="1"/>
    <col min="4414" max="4414" width="3" style="3" customWidth="1"/>
    <col min="4415" max="4417" width="9.85546875" style="3" customWidth="1"/>
    <col min="4418" max="4418" width="3" style="3" customWidth="1"/>
    <col min="4419" max="4421" width="9.85546875" style="3" customWidth="1"/>
    <col min="4422" max="4422" width="3" style="3" customWidth="1"/>
    <col min="4423" max="4425" width="10.5703125" style="3" customWidth="1"/>
    <col min="4426" max="4426" width="3" style="3" customWidth="1"/>
    <col min="4427" max="4427" width="21.85546875" style="3" customWidth="1"/>
    <col min="4428" max="4428" width="12.7109375" style="3" customWidth="1"/>
    <col min="4429" max="4429" width="11.5703125" style="3" bestFit="1" customWidth="1"/>
    <col min="4430" max="4430" width="50.42578125" style="3" bestFit="1" customWidth="1"/>
    <col min="4431" max="4432" width="12.85546875" style="3" bestFit="1" customWidth="1"/>
    <col min="4433" max="4433" width="10" style="3"/>
    <col min="4434" max="4434" width="21.7109375" style="3" customWidth="1"/>
    <col min="4435" max="4648" width="10" style="3"/>
    <col min="4649" max="4649" width="13.140625" style="3" customWidth="1"/>
    <col min="4650" max="4650" width="2.28515625" style="3" customWidth="1"/>
    <col min="4651" max="4652" width="10.85546875" style="3" bestFit="1" customWidth="1"/>
    <col min="4653" max="4653" width="10.85546875" style="3" customWidth="1"/>
    <col min="4654" max="4654" width="3" style="3" customWidth="1"/>
    <col min="4655" max="4657" width="9.85546875" style="3" customWidth="1"/>
    <col min="4658" max="4658" width="3" style="3" customWidth="1"/>
    <col min="4659" max="4660" width="10.85546875" style="3" bestFit="1" customWidth="1"/>
    <col min="4661" max="4661" width="11" style="3" customWidth="1"/>
    <col min="4662" max="4662" width="3" style="3" customWidth="1"/>
    <col min="4663" max="4665" width="9.85546875" style="3" customWidth="1"/>
    <col min="4666" max="4666" width="3" style="3" customWidth="1"/>
    <col min="4667" max="4669" width="9.85546875" style="3" customWidth="1"/>
    <col min="4670" max="4670" width="3" style="3" customWidth="1"/>
    <col min="4671" max="4673" width="9.85546875" style="3" customWidth="1"/>
    <col min="4674" max="4674" width="3" style="3" customWidth="1"/>
    <col min="4675" max="4677" width="9.85546875" style="3" customWidth="1"/>
    <col min="4678" max="4678" width="3" style="3" customWidth="1"/>
    <col min="4679" max="4681" width="10.5703125" style="3" customWidth="1"/>
    <col min="4682" max="4682" width="3" style="3" customWidth="1"/>
    <col min="4683" max="4683" width="21.85546875" style="3" customWidth="1"/>
    <col min="4684" max="4684" width="12.7109375" style="3" customWidth="1"/>
    <col min="4685" max="4685" width="11.5703125" style="3" bestFit="1" customWidth="1"/>
    <col min="4686" max="4686" width="50.42578125" style="3" bestFit="1" customWidth="1"/>
    <col min="4687" max="4688" width="12.85546875" style="3" bestFit="1" customWidth="1"/>
    <col min="4689" max="4689" width="10" style="3"/>
    <col min="4690" max="4690" width="21.7109375" style="3" customWidth="1"/>
    <col min="4691" max="4904" width="10" style="3"/>
    <col min="4905" max="4905" width="13.140625" style="3" customWidth="1"/>
    <col min="4906" max="4906" width="2.28515625" style="3" customWidth="1"/>
    <col min="4907" max="4908" width="10.85546875" style="3" bestFit="1" customWidth="1"/>
    <col min="4909" max="4909" width="10.85546875" style="3" customWidth="1"/>
    <col min="4910" max="4910" width="3" style="3" customWidth="1"/>
    <col min="4911" max="4913" width="9.85546875" style="3" customWidth="1"/>
    <col min="4914" max="4914" width="3" style="3" customWidth="1"/>
    <col min="4915" max="4916" width="10.85546875" style="3" bestFit="1" customWidth="1"/>
    <col min="4917" max="4917" width="11" style="3" customWidth="1"/>
    <col min="4918" max="4918" width="3" style="3" customWidth="1"/>
    <col min="4919" max="4921" width="9.85546875" style="3" customWidth="1"/>
    <col min="4922" max="4922" width="3" style="3" customWidth="1"/>
    <col min="4923" max="4925" width="9.85546875" style="3" customWidth="1"/>
    <col min="4926" max="4926" width="3" style="3" customWidth="1"/>
    <col min="4927" max="4929" width="9.85546875" style="3" customWidth="1"/>
    <col min="4930" max="4930" width="3" style="3" customWidth="1"/>
    <col min="4931" max="4933" width="9.85546875" style="3" customWidth="1"/>
    <col min="4934" max="4934" width="3" style="3" customWidth="1"/>
    <col min="4935" max="4937" width="10.5703125" style="3" customWidth="1"/>
    <col min="4938" max="4938" width="3" style="3" customWidth="1"/>
    <col min="4939" max="4939" width="21.85546875" style="3" customWidth="1"/>
    <col min="4940" max="4940" width="12.7109375" style="3" customWidth="1"/>
    <col min="4941" max="4941" width="11.5703125" style="3" bestFit="1" customWidth="1"/>
    <col min="4942" max="4942" width="50.42578125" style="3" bestFit="1" customWidth="1"/>
    <col min="4943" max="4944" width="12.85546875" style="3" bestFit="1" customWidth="1"/>
    <col min="4945" max="4945" width="10" style="3"/>
    <col min="4946" max="4946" width="21.7109375" style="3" customWidth="1"/>
    <col min="4947" max="5160" width="10" style="3"/>
    <col min="5161" max="5161" width="13.140625" style="3" customWidth="1"/>
    <col min="5162" max="5162" width="2.28515625" style="3" customWidth="1"/>
    <col min="5163" max="5164" width="10.85546875" style="3" bestFit="1" customWidth="1"/>
    <col min="5165" max="5165" width="10.85546875" style="3" customWidth="1"/>
    <col min="5166" max="5166" width="3" style="3" customWidth="1"/>
    <col min="5167" max="5169" width="9.85546875" style="3" customWidth="1"/>
    <col min="5170" max="5170" width="3" style="3" customWidth="1"/>
    <col min="5171" max="5172" width="10.85546875" style="3" bestFit="1" customWidth="1"/>
    <col min="5173" max="5173" width="11" style="3" customWidth="1"/>
    <col min="5174" max="5174" width="3" style="3" customWidth="1"/>
    <col min="5175" max="5177" width="9.85546875" style="3" customWidth="1"/>
    <col min="5178" max="5178" width="3" style="3" customWidth="1"/>
    <col min="5179" max="5181" width="9.85546875" style="3" customWidth="1"/>
    <col min="5182" max="5182" width="3" style="3" customWidth="1"/>
    <col min="5183" max="5185" width="9.85546875" style="3" customWidth="1"/>
    <col min="5186" max="5186" width="3" style="3" customWidth="1"/>
    <col min="5187" max="5189" width="9.85546875" style="3" customWidth="1"/>
    <col min="5190" max="5190" width="3" style="3" customWidth="1"/>
    <col min="5191" max="5193" width="10.5703125" style="3" customWidth="1"/>
    <col min="5194" max="5194" width="3" style="3" customWidth="1"/>
    <col min="5195" max="5195" width="21.85546875" style="3" customWidth="1"/>
    <col min="5196" max="5196" width="12.7109375" style="3" customWidth="1"/>
    <col min="5197" max="5197" width="11.5703125" style="3" bestFit="1" customWidth="1"/>
    <col min="5198" max="5198" width="50.42578125" style="3" bestFit="1" customWidth="1"/>
    <col min="5199" max="5200" width="12.85546875" style="3" bestFit="1" customWidth="1"/>
    <col min="5201" max="5201" width="10" style="3"/>
    <col min="5202" max="5202" width="21.7109375" style="3" customWidth="1"/>
    <col min="5203" max="5416" width="10" style="3"/>
    <col min="5417" max="5417" width="13.140625" style="3" customWidth="1"/>
    <col min="5418" max="5418" width="2.28515625" style="3" customWidth="1"/>
    <col min="5419" max="5420" width="10.85546875" style="3" bestFit="1" customWidth="1"/>
    <col min="5421" max="5421" width="10.85546875" style="3" customWidth="1"/>
    <col min="5422" max="5422" width="3" style="3" customWidth="1"/>
    <col min="5423" max="5425" width="9.85546875" style="3" customWidth="1"/>
    <col min="5426" max="5426" width="3" style="3" customWidth="1"/>
    <col min="5427" max="5428" width="10.85546875" style="3" bestFit="1" customWidth="1"/>
    <col min="5429" max="5429" width="11" style="3" customWidth="1"/>
    <col min="5430" max="5430" width="3" style="3" customWidth="1"/>
    <col min="5431" max="5433" width="9.85546875" style="3" customWidth="1"/>
    <col min="5434" max="5434" width="3" style="3" customWidth="1"/>
    <col min="5435" max="5437" width="9.85546875" style="3" customWidth="1"/>
    <col min="5438" max="5438" width="3" style="3" customWidth="1"/>
    <col min="5439" max="5441" width="9.85546875" style="3" customWidth="1"/>
    <col min="5442" max="5442" width="3" style="3" customWidth="1"/>
    <col min="5443" max="5445" width="9.85546875" style="3" customWidth="1"/>
    <col min="5446" max="5446" width="3" style="3" customWidth="1"/>
    <col min="5447" max="5449" width="10.5703125" style="3" customWidth="1"/>
    <col min="5450" max="5450" width="3" style="3" customWidth="1"/>
    <col min="5451" max="5451" width="21.85546875" style="3" customWidth="1"/>
    <col min="5452" max="5452" width="12.7109375" style="3" customWidth="1"/>
    <col min="5453" max="5453" width="11.5703125" style="3" bestFit="1" customWidth="1"/>
    <col min="5454" max="5454" width="50.42578125" style="3" bestFit="1" customWidth="1"/>
    <col min="5455" max="5456" width="12.85546875" style="3" bestFit="1" customWidth="1"/>
    <col min="5457" max="5457" width="10" style="3"/>
    <col min="5458" max="5458" width="21.7109375" style="3" customWidth="1"/>
    <col min="5459" max="5672" width="10" style="3"/>
    <col min="5673" max="5673" width="13.140625" style="3" customWidth="1"/>
    <col min="5674" max="5674" width="2.28515625" style="3" customWidth="1"/>
    <col min="5675" max="5676" width="10.85546875" style="3" bestFit="1" customWidth="1"/>
    <col min="5677" max="5677" width="10.85546875" style="3" customWidth="1"/>
    <col min="5678" max="5678" width="3" style="3" customWidth="1"/>
    <col min="5679" max="5681" width="9.85546875" style="3" customWidth="1"/>
    <col min="5682" max="5682" width="3" style="3" customWidth="1"/>
    <col min="5683" max="5684" width="10.85546875" style="3" bestFit="1" customWidth="1"/>
    <col min="5685" max="5685" width="11" style="3" customWidth="1"/>
    <col min="5686" max="5686" width="3" style="3" customWidth="1"/>
    <col min="5687" max="5689" width="9.85546875" style="3" customWidth="1"/>
    <col min="5690" max="5690" width="3" style="3" customWidth="1"/>
    <col min="5691" max="5693" width="9.85546875" style="3" customWidth="1"/>
    <col min="5694" max="5694" width="3" style="3" customWidth="1"/>
    <col min="5695" max="5697" width="9.85546875" style="3" customWidth="1"/>
    <col min="5698" max="5698" width="3" style="3" customWidth="1"/>
    <col min="5699" max="5701" width="9.85546875" style="3" customWidth="1"/>
    <col min="5702" max="5702" width="3" style="3" customWidth="1"/>
    <col min="5703" max="5705" width="10.5703125" style="3" customWidth="1"/>
    <col min="5706" max="5706" width="3" style="3" customWidth="1"/>
    <col min="5707" max="5707" width="21.85546875" style="3" customWidth="1"/>
    <col min="5708" max="5708" width="12.7109375" style="3" customWidth="1"/>
    <col min="5709" max="5709" width="11.5703125" style="3" bestFit="1" customWidth="1"/>
    <col min="5710" max="5710" width="50.42578125" style="3" bestFit="1" customWidth="1"/>
    <col min="5711" max="5712" width="12.85546875" style="3" bestFit="1" customWidth="1"/>
    <col min="5713" max="5713" width="10" style="3"/>
    <col min="5714" max="5714" width="21.7109375" style="3" customWidth="1"/>
    <col min="5715" max="5928" width="10" style="3"/>
    <col min="5929" max="5929" width="13.140625" style="3" customWidth="1"/>
    <col min="5930" max="5930" width="2.28515625" style="3" customWidth="1"/>
    <col min="5931" max="5932" width="10.85546875" style="3" bestFit="1" customWidth="1"/>
    <col min="5933" max="5933" width="10.85546875" style="3" customWidth="1"/>
    <col min="5934" max="5934" width="3" style="3" customWidth="1"/>
    <col min="5935" max="5937" width="9.85546875" style="3" customWidth="1"/>
    <col min="5938" max="5938" width="3" style="3" customWidth="1"/>
    <col min="5939" max="5940" width="10.85546875" style="3" bestFit="1" customWidth="1"/>
    <col min="5941" max="5941" width="11" style="3" customWidth="1"/>
    <col min="5942" max="5942" width="3" style="3" customWidth="1"/>
    <col min="5943" max="5945" width="9.85546875" style="3" customWidth="1"/>
    <col min="5946" max="5946" width="3" style="3" customWidth="1"/>
    <col min="5947" max="5949" width="9.85546875" style="3" customWidth="1"/>
    <col min="5950" max="5950" width="3" style="3" customWidth="1"/>
    <col min="5951" max="5953" width="9.85546875" style="3" customWidth="1"/>
    <col min="5954" max="5954" width="3" style="3" customWidth="1"/>
    <col min="5955" max="5957" width="9.85546875" style="3" customWidth="1"/>
    <col min="5958" max="5958" width="3" style="3" customWidth="1"/>
    <col min="5959" max="5961" width="10.5703125" style="3" customWidth="1"/>
    <col min="5962" max="5962" width="3" style="3" customWidth="1"/>
    <col min="5963" max="5963" width="21.85546875" style="3" customWidth="1"/>
    <col min="5964" max="5964" width="12.7109375" style="3" customWidth="1"/>
    <col min="5965" max="5965" width="11.5703125" style="3" bestFit="1" customWidth="1"/>
    <col min="5966" max="5966" width="50.42578125" style="3" bestFit="1" customWidth="1"/>
    <col min="5967" max="5968" width="12.85546875" style="3" bestFit="1" customWidth="1"/>
    <col min="5969" max="5969" width="10" style="3"/>
    <col min="5970" max="5970" width="21.7109375" style="3" customWidth="1"/>
    <col min="5971" max="6184" width="10" style="3"/>
    <col min="6185" max="6185" width="13.140625" style="3" customWidth="1"/>
    <col min="6186" max="6186" width="2.28515625" style="3" customWidth="1"/>
    <col min="6187" max="6188" width="10.85546875" style="3" bestFit="1" customWidth="1"/>
    <col min="6189" max="6189" width="10.85546875" style="3" customWidth="1"/>
    <col min="6190" max="6190" width="3" style="3" customWidth="1"/>
    <col min="6191" max="6193" width="9.85546875" style="3" customWidth="1"/>
    <col min="6194" max="6194" width="3" style="3" customWidth="1"/>
    <col min="6195" max="6196" width="10.85546875" style="3" bestFit="1" customWidth="1"/>
    <col min="6197" max="6197" width="11" style="3" customWidth="1"/>
    <col min="6198" max="6198" width="3" style="3" customWidth="1"/>
    <col min="6199" max="6201" width="9.85546875" style="3" customWidth="1"/>
    <col min="6202" max="6202" width="3" style="3" customWidth="1"/>
    <col min="6203" max="6205" width="9.85546875" style="3" customWidth="1"/>
    <col min="6206" max="6206" width="3" style="3" customWidth="1"/>
    <col min="6207" max="6209" width="9.85546875" style="3" customWidth="1"/>
    <col min="6210" max="6210" width="3" style="3" customWidth="1"/>
    <col min="6211" max="6213" width="9.85546875" style="3" customWidth="1"/>
    <col min="6214" max="6214" width="3" style="3" customWidth="1"/>
    <col min="6215" max="6217" width="10.5703125" style="3" customWidth="1"/>
    <col min="6218" max="6218" width="3" style="3" customWidth="1"/>
    <col min="6219" max="6219" width="21.85546875" style="3" customWidth="1"/>
    <col min="6220" max="6220" width="12.7109375" style="3" customWidth="1"/>
    <col min="6221" max="6221" width="11.5703125" style="3" bestFit="1" customWidth="1"/>
    <col min="6222" max="6222" width="50.42578125" style="3" bestFit="1" customWidth="1"/>
    <col min="6223" max="6224" width="12.85546875" style="3" bestFit="1" customWidth="1"/>
    <col min="6225" max="6225" width="10" style="3"/>
    <col min="6226" max="6226" width="21.7109375" style="3" customWidth="1"/>
    <col min="6227" max="6440" width="10" style="3"/>
    <col min="6441" max="6441" width="13.140625" style="3" customWidth="1"/>
    <col min="6442" max="6442" width="2.28515625" style="3" customWidth="1"/>
    <col min="6443" max="6444" width="10.85546875" style="3" bestFit="1" customWidth="1"/>
    <col min="6445" max="6445" width="10.85546875" style="3" customWidth="1"/>
    <col min="6446" max="6446" width="3" style="3" customWidth="1"/>
    <col min="6447" max="6449" width="9.85546875" style="3" customWidth="1"/>
    <col min="6450" max="6450" width="3" style="3" customWidth="1"/>
    <col min="6451" max="6452" width="10.85546875" style="3" bestFit="1" customWidth="1"/>
    <col min="6453" max="6453" width="11" style="3" customWidth="1"/>
    <col min="6454" max="6454" width="3" style="3" customWidth="1"/>
    <col min="6455" max="6457" width="9.85546875" style="3" customWidth="1"/>
    <col min="6458" max="6458" width="3" style="3" customWidth="1"/>
    <col min="6459" max="6461" width="9.85546875" style="3" customWidth="1"/>
    <col min="6462" max="6462" width="3" style="3" customWidth="1"/>
    <col min="6463" max="6465" width="9.85546875" style="3" customWidth="1"/>
    <col min="6466" max="6466" width="3" style="3" customWidth="1"/>
    <col min="6467" max="6469" width="9.85546875" style="3" customWidth="1"/>
    <col min="6470" max="6470" width="3" style="3" customWidth="1"/>
    <col min="6471" max="6473" width="10.5703125" style="3" customWidth="1"/>
    <col min="6474" max="6474" width="3" style="3" customWidth="1"/>
    <col min="6475" max="6475" width="21.85546875" style="3" customWidth="1"/>
    <col min="6476" max="6476" width="12.7109375" style="3" customWidth="1"/>
    <col min="6477" max="6477" width="11.5703125" style="3" bestFit="1" customWidth="1"/>
    <col min="6478" max="6478" width="50.42578125" style="3" bestFit="1" customWidth="1"/>
    <col min="6479" max="6480" width="12.85546875" style="3" bestFit="1" customWidth="1"/>
    <col min="6481" max="6481" width="10" style="3"/>
    <col min="6482" max="6482" width="21.7109375" style="3" customWidth="1"/>
    <col min="6483" max="6696" width="10" style="3"/>
    <col min="6697" max="6697" width="13.140625" style="3" customWidth="1"/>
    <col min="6698" max="6698" width="2.28515625" style="3" customWidth="1"/>
    <col min="6699" max="6700" width="10.85546875" style="3" bestFit="1" customWidth="1"/>
    <col min="6701" max="6701" width="10.85546875" style="3" customWidth="1"/>
    <col min="6702" max="6702" width="3" style="3" customWidth="1"/>
    <col min="6703" max="6705" width="9.85546875" style="3" customWidth="1"/>
    <col min="6706" max="6706" width="3" style="3" customWidth="1"/>
    <col min="6707" max="6708" width="10.85546875" style="3" bestFit="1" customWidth="1"/>
    <col min="6709" max="6709" width="11" style="3" customWidth="1"/>
    <col min="6710" max="6710" width="3" style="3" customWidth="1"/>
    <col min="6711" max="6713" width="9.85546875" style="3" customWidth="1"/>
    <col min="6714" max="6714" width="3" style="3" customWidth="1"/>
    <col min="6715" max="6717" width="9.85546875" style="3" customWidth="1"/>
    <col min="6718" max="6718" width="3" style="3" customWidth="1"/>
    <col min="6719" max="6721" width="9.85546875" style="3" customWidth="1"/>
    <col min="6722" max="6722" width="3" style="3" customWidth="1"/>
    <col min="6723" max="6725" width="9.85546875" style="3" customWidth="1"/>
    <col min="6726" max="6726" width="3" style="3" customWidth="1"/>
    <col min="6727" max="6729" width="10.5703125" style="3" customWidth="1"/>
    <col min="6730" max="6730" width="3" style="3" customWidth="1"/>
    <col min="6731" max="6731" width="21.85546875" style="3" customWidth="1"/>
    <col min="6732" max="6732" width="12.7109375" style="3" customWidth="1"/>
    <col min="6733" max="6733" width="11.5703125" style="3" bestFit="1" customWidth="1"/>
    <col min="6734" max="6734" width="50.42578125" style="3" bestFit="1" customWidth="1"/>
    <col min="6735" max="6736" width="12.85546875" style="3" bestFit="1" customWidth="1"/>
    <col min="6737" max="6737" width="10" style="3"/>
    <col min="6738" max="6738" width="21.7109375" style="3" customWidth="1"/>
    <col min="6739" max="6952" width="10" style="3"/>
    <col min="6953" max="6953" width="13.140625" style="3" customWidth="1"/>
    <col min="6954" max="6954" width="2.28515625" style="3" customWidth="1"/>
    <col min="6955" max="6956" width="10.85546875" style="3" bestFit="1" customWidth="1"/>
    <col min="6957" max="6957" width="10.85546875" style="3" customWidth="1"/>
    <col min="6958" max="6958" width="3" style="3" customWidth="1"/>
    <col min="6959" max="6961" width="9.85546875" style="3" customWidth="1"/>
    <col min="6962" max="6962" width="3" style="3" customWidth="1"/>
    <col min="6963" max="6964" width="10.85546875" style="3" bestFit="1" customWidth="1"/>
    <col min="6965" max="6965" width="11" style="3" customWidth="1"/>
    <col min="6966" max="6966" width="3" style="3" customWidth="1"/>
    <col min="6967" max="6969" width="9.85546875" style="3" customWidth="1"/>
    <col min="6970" max="6970" width="3" style="3" customWidth="1"/>
    <col min="6971" max="6973" width="9.85546875" style="3" customWidth="1"/>
    <col min="6974" max="6974" width="3" style="3" customWidth="1"/>
    <col min="6975" max="6977" width="9.85546875" style="3" customWidth="1"/>
    <col min="6978" max="6978" width="3" style="3" customWidth="1"/>
    <col min="6979" max="6981" width="9.85546875" style="3" customWidth="1"/>
    <col min="6982" max="6982" width="3" style="3" customWidth="1"/>
    <col min="6983" max="6985" width="10.5703125" style="3" customWidth="1"/>
    <col min="6986" max="6986" width="3" style="3" customWidth="1"/>
    <col min="6987" max="6987" width="21.85546875" style="3" customWidth="1"/>
    <col min="6988" max="6988" width="12.7109375" style="3" customWidth="1"/>
    <col min="6989" max="6989" width="11.5703125" style="3" bestFit="1" customWidth="1"/>
    <col min="6990" max="6990" width="50.42578125" style="3" bestFit="1" customWidth="1"/>
    <col min="6991" max="6992" width="12.85546875" style="3" bestFit="1" customWidth="1"/>
    <col min="6993" max="6993" width="10" style="3"/>
    <col min="6994" max="6994" width="21.7109375" style="3" customWidth="1"/>
    <col min="6995" max="7208" width="10" style="3"/>
    <col min="7209" max="7209" width="13.140625" style="3" customWidth="1"/>
    <col min="7210" max="7210" width="2.28515625" style="3" customWidth="1"/>
    <col min="7211" max="7212" width="10.85546875" style="3" bestFit="1" customWidth="1"/>
    <col min="7213" max="7213" width="10.85546875" style="3" customWidth="1"/>
    <col min="7214" max="7214" width="3" style="3" customWidth="1"/>
    <col min="7215" max="7217" width="9.85546875" style="3" customWidth="1"/>
    <col min="7218" max="7218" width="3" style="3" customWidth="1"/>
    <col min="7219" max="7220" width="10.85546875" style="3" bestFit="1" customWidth="1"/>
    <col min="7221" max="7221" width="11" style="3" customWidth="1"/>
    <col min="7222" max="7222" width="3" style="3" customWidth="1"/>
    <col min="7223" max="7225" width="9.85546875" style="3" customWidth="1"/>
    <col min="7226" max="7226" width="3" style="3" customWidth="1"/>
    <col min="7227" max="7229" width="9.85546875" style="3" customWidth="1"/>
    <col min="7230" max="7230" width="3" style="3" customWidth="1"/>
    <col min="7231" max="7233" width="9.85546875" style="3" customWidth="1"/>
    <col min="7234" max="7234" width="3" style="3" customWidth="1"/>
    <col min="7235" max="7237" width="9.85546875" style="3" customWidth="1"/>
    <col min="7238" max="7238" width="3" style="3" customWidth="1"/>
    <col min="7239" max="7241" width="10.5703125" style="3" customWidth="1"/>
    <col min="7242" max="7242" width="3" style="3" customWidth="1"/>
    <col min="7243" max="7243" width="21.85546875" style="3" customWidth="1"/>
    <col min="7244" max="7244" width="12.7109375" style="3" customWidth="1"/>
    <col min="7245" max="7245" width="11.5703125" style="3" bestFit="1" customWidth="1"/>
    <col min="7246" max="7246" width="50.42578125" style="3" bestFit="1" customWidth="1"/>
    <col min="7247" max="7248" width="12.85546875" style="3" bestFit="1" customWidth="1"/>
    <col min="7249" max="7249" width="10" style="3"/>
    <col min="7250" max="7250" width="21.7109375" style="3" customWidth="1"/>
    <col min="7251" max="7464" width="10" style="3"/>
    <col min="7465" max="7465" width="13.140625" style="3" customWidth="1"/>
    <col min="7466" max="7466" width="2.28515625" style="3" customWidth="1"/>
    <col min="7467" max="7468" width="10.85546875" style="3" bestFit="1" customWidth="1"/>
    <col min="7469" max="7469" width="10.85546875" style="3" customWidth="1"/>
    <col min="7470" max="7470" width="3" style="3" customWidth="1"/>
    <col min="7471" max="7473" width="9.85546875" style="3" customWidth="1"/>
    <col min="7474" max="7474" width="3" style="3" customWidth="1"/>
    <col min="7475" max="7476" width="10.85546875" style="3" bestFit="1" customWidth="1"/>
    <col min="7477" max="7477" width="11" style="3" customWidth="1"/>
    <col min="7478" max="7478" width="3" style="3" customWidth="1"/>
    <col min="7479" max="7481" width="9.85546875" style="3" customWidth="1"/>
    <col min="7482" max="7482" width="3" style="3" customWidth="1"/>
    <col min="7483" max="7485" width="9.85546875" style="3" customWidth="1"/>
    <col min="7486" max="7486" width="3" style="3" customWidth="1"/>
    <col min="7487" max="7489" width="9.85546875" style="3" customWidth="1"/>
    <col min="7490" max="7490" width="3" style="3" customWidth="1"/>
    <col min="7491" max="7493" width="9.85546875" style="3" customWidth="1"/>
    <col min="7494" max="7494" width="3" style="3" customWidth="1"/>
    <col min="7495" max="7497" width="10.5703125" style="3" customWidth="1"/>
    <col min="7498" max="7498" width="3" style="3" customWidth="1"/>
    <col min="7499" max="7499" width="21.85546875" style="3" customWidth="1"/>
    <col min="7500" max="7500" width="12.7109375" style="3" customWidth="1"/>
    <col min="7501" max="7501" width="11.5703125" style="3" bestFit="1" customWidth="1"/>
    <col min="7502" max="7502" width="50.42578125" style="3" bestFit="1" customWidth="1"/>
    <col min="7503" max="7504" width="12.85546875" style="3" bestFit="1" customWidth="1"/>
    <col min="7505" max="7505" width="10" style="3"/>
    <col min="7506" max="7506" width="21.7109375" style="3" customWidth="1"/>
    <col min="7507" max="7720" width="10" style="3"/>
    <col min="7721" max="7721" width="13.140625" style="3" customWidth="1"/>
    <col min="7722" max="7722" width="2.28515625" style="3" customWidth="1"/>
    <col min="7723" max="7724" width="10.85546875" style="3" bestFit="1" customWidth="1"/>
    <col min="7725" max="7725" width="10.85546875" style="3" customWidth="1"/>
    <col min="7726" max="7726" width="3" style="3" customWidth="1"/>
    <col min="7727" max="7729" width="9.85546875" style="3" customWidth="1"/>
    <col min="7730" max="7730" width="3" style="3" customWidth="1"/>
    <col min="7731" max="7732" width="10.85546875" style="3" bestFit="1" customWidth="1"/>
    <col min="7733" max="7733" width="11" style="3" customWidth="1"/>
    <col min="7734" max="7734" width="3" style="3" customWidth="1"/>
    <col min="7735" max="7737" width="9.85546875" style="3" customWidth="1"/>
    <col min="7738" max="7738" width="3" style="3" customWidth="1"/>
    <col min="7739" max="7741" width="9.85546875" style="3" customWidth="1"/>
    <col min="7742" max="7742" width="3" style="3" customWidth="1"/>
    <col min="7743" max="7745" width="9.85546875" style="3" customWidth="1"/>
    <col min="7746" max="7746" width="3" style="3" customWidth="1"/>
    <col min="7747" max="7749" width="9.85546875" style="3" customWidth="1"/>
    <col min="7750" max="7750" width="3" style="3" customWidth="1"/>
    <col min="7751" max="7753" width="10.5703125" style="3" customWidth="1"/>
    <col min="7754" max="7754" width="3" style="3" customWidth="1"/>
    <col min="7755" max="7755" width="21.85546875" style="3" customWidth="1"/>
    <col min="7756" max="7756" width="12.7109375" style="3" customWidth="1"/>
    <col min="7757" max="7757" width="11.5703125" style="3" bestFit="1" customWidth="1"/>
    <col min="7758" max="7758" width="50.42578125" style="3" bestFit="1" customWidth="1"/>
    <col min="7759" max="7760" width="12.85546875" style="3" bestFit="1" customWidth="1"/>
    <col min="7761" max="7761" width="10" style="3"/>
    <col min="7762" max="7762" width="21.7109375" style="3" customWidth="1"/>
    <col min="7763" max="7976" width="10" style="3"/>
    <col min="7977" max="7977" width="13.140625" style="3" customWidth="1"/>
    <col min="7978" max="7978" width="2.28515625" style="3" customWidth="1"/>
    <col min="7979" max="7980" width="10.85546875" style="3" bestFit="1" customWidth="1"/>
    <col min="7981" max="7981" width="10.85546875" style="3" customWidth="1"/>
    <col min="7982" max="7982" width="3" style="3" customWidth="1"/>
    <col min="7983" max="7985" width="9.85546875" style="3" customWidth="1"/>
    <col min="7986" max="7986" width="3" style="3" customWidth="1"/>
    <col min="7987" max="7988" width="10.85546875" style="3" bestFit="1" customWidth="1"/>
    <col min="7989" max="7989" width="11" style="3" customWidth="1"/>
    <col min="7990" max="7990" width="3" style="3" customWidth="1"/>
    <col min="7991" max="7993" width="9.85546875" style="3" customWidth="1"/>
    <col min="7994" max="7994" width="3" style="3" customWidth="1"/>
    <col min="7995" max="7997" width="9.85546875" style="3" customWidth="1"/>
    <col min="7998" max="7998" width="3" style="3" customWidth="1"/>
    <col min="7999" max="8001" width="9.85546875" style="3" customWidth="1"/>
    <col min="8002" max="8002" width="3" style="3" customWidth="1"/>
    <col min="8003" max="8005" width="9.85546875" style="3" customWidth="1"/>
    <col min="8006" max="8006" width="3" style="3" customWidth="1"/>
    <col min="8007" max="8009" width="10.5703125" style="3" customWidth="1"/>
    <col min="8010" max="8010" width="3" style="3" customWidth="1"/>
    <col min="8011" max="8011" width="21.85546875" style="3" customWidth="1"/>
    <col min="8012" max="8012" width="12.7109375" style="3" customWidth="1"/>
    <col min="8013" max="8013" width="11.5703125" style="3" bestFit="1" customWidth="1"/>
    <col min="8014" max="8014" width="50.42578125" style="3" bestFit="1" customWidth="1"/>
    <col min="8015" max="8016" width="12.85546875" style="3" bestFit="1" customWidth="1"/>
    <col min="8017" max="8017" width="10" style="3"/>
    <col min="8018" max="8018" width="21.7109375" style="3" customWidth="1"/>
    <col min="8019" max="8232" width="10" style="3"/>
    <col min="8233" max="8233" width="13.140625" style="3" customWidth="1"/>
    <col min="8234" max="8234" width="2.28515625" style="3" customWidth="1"/>
    <col min="8235" max="8236" width="10.85546875" style="3" bestFit="1" customWidth="1"/>
    <col min="8237" max="8237" width="10.85546875" style="3" customWidth="1"/>
    <col min="8238" max="8238" width="3" style="3" customWidth="1"/>
    <col min="8239" max="8241" width="9.85546875" style="3" customWidth="1"/>
    <col min="8242" max="8242" width="3" style="3" customWidth="1"/>
    <col min="8243" max="8244" width="10.85546875" style="3" bestFit="1" customWidth="1"/>
    <col min="8245" max="8245" width="11" style="3" customWidth="1"/>
    <col min="8246" max="8246" width="3" style="3" customWidth="1"/>
    <col min="8247" max="8249" width="9.85546875" style="3" customWidth="1"/>
    <col min="8250" max="8250" width="3" style="3" customWidth="1"/>
    <col min="8251" max="8253" width="9.85546875" style="3" customWidth="1"/>
    <col min="8254" max="8254" width="3" style="3" customWidth="1"/>
    <col min="8255" max="8257" width="9.85546875" style="3" customWidth="1"/>
    <col min="8258" max="8258" width="3" style="3" customWidth="1"/>
    <col min="8259" max="8261" width="9.85546875" style="3" customWidth="1"/>
    <col min="8262" max="8262" width="3" style="3" customWidth="1"/>
    <col min="8263" max="8265" width="10.5703125" style="3" customWidth="1"/>
    <col min="8266" max="8266" width="3" style="3" customWidth="1"/>
    <col min="8267" max="8267" width="21.85546875" style="3" customWidth="1"/>
    <col min="8268" max="8268" width="12.7109375" style="3" customWidth="1"/>
    <col min="8269" max="8269" width="11.5703125" style="3" bestFit="1" customWidth="1"/>
    <col min="8270" max="8270" width="50.42578125" style="3" bestFit="1" customWidth="1"/>
    <col min="8271" max="8272" width="12.85546875" style="3" bestFit="1" customWidth="1"/>
    <col min="8273" max="8273" width="10" style="3"/>
    <col min="8274" max="8274" width="21.7109375" style="3" customWidth="1"/>
    <col min="8275" max="8488" width="10" style="3"/>
    <col min="8489" max="8489" width="13.140625" style="3" customWidth="1"/>
    <col min="8490" max="8490" width="2.28515625" style="3" customWidth="1"/>
    <col min="8491" max="8492" width="10.85546875" style="3" bestFit="1" customWidth="1"/>
    <col min="8493" max="8493" width="10.85546875" style="3" customWidth="1"/>
    <col min="8494" max="8494" width="3" style="3" customWidth="1"/>
    <col min="8495" max="8497" width="9.85546875" style="3" customWidth="1"/>
    <col min="8498" max="8498" width="3" style="3" customWidth="1"/>
    <col min="8499" max="8500" width="10.85546875" style="3" bestFit="1" customWidth="1"/>
    <col min="8501" max="8501" width="11" style="3" customWidth="1"/>
    <col min="8502" max="8502" width="3" style="3" customWidth="1"/>
    <col min="8503" max="8505" width="9.85546875" style="3" customWidth="1"/>
    <col min="8506" max="8506" width="3" style="3" customWidth="1"/>
    <col min="8507" max="8509" width="9.85546875" style="3" customWidth="1"/>
    <col min="8510" max="8510" width="3" style="3" customWidth="1"/>
    <col min="8511" max="8513" width="9.85546875" style="3" customWidth="1"/>
    <col min="8514" max="8514" width="3" style="3" customWidth="1"/>
    <col min="8515" max="8517" width="9.85546875" style="3" customWidth="1"/>
    <col min="8518" max="8518" width="3" style="3" customWidth="1"/>
    <col min="8519" max="8521" width="10.5703125" style="3" customWidth="1"/>
    <col min="8522" max="8522" width="3" style="3" customWidth="1"/>
    <col min="8523" max="8523" width="21.85546875" style="3" customWidth="1"/>
    <col min="8524" max="8524" width="12.7109375" style="3" customWidth="1"/>
    <col min="8525" max="8525" width="11.5703125" style="3" bestFit="1" customWidth="1"/>
    <col min="8526" max="8526" width="50.42578125" style="3" bestFit="1" customWidth="1"/>
    <col min="8527" max="8528" width="12.85546875" style="3" bestFit="1" customWidth="1"/>
    <col min="8529" max="8529" width="10" style="3"/>
    <col min="8530" max="8530" width="21.7109375" style="3" customWidth="1"/>
    <col min="8531" max="8744" width="10" style="3"/>
    <col min="8745" max="8745" width="13.140625" style="3" customWidth="1"/>
    <col min="8746" max="8746" width="2.28515625" style="3" customWidth="1"/>
    <col min="8747" max="8748" width="10.85546875" style="3" bestFit="1" customWidth="1"/>
    <col min="8749" max="8749" width="10.85546875" style="3" customWidth="1"/>
    <col min="8750" max="8750" width="3" style="3" customWidth="1"/>
    <col min="8751" max="8753" width="9.85546875" style="3" customWidth="1"/>
    <col min="8754" max="8754" width="3" style="3" customWidth="1"/>
    <col min="8755" max="8756" width="10.85546875" style="3" bestFit="1" customWidth="1"/>
    <col min="8757" max="8757" width="11" style="3" customWidth="1"/>
    <col min="8758" max="8758" width="3" style="3" customWidth="1"/>
    <col min="8759" max="8761" width="9.85546875" style="3" customWidth="1"/>
    <col min="8762" max="8762" width="3" style="3" customWidth="1"/>
    <col min="8763" max="8765" width="9.85546875" style="3" customWidth="1"/>
    <col min="8766" max="8766" width="3" style="3" customWidth="1"/>
    <col min="8767" max="8769" width="9.85546875" style="3" customWidth="1"/>
    <col min="8770" max="8770" width="3" style="3" customWidth="1"/>
    <col min="8771" max="8773" width="9.85546875" style="3" customWidth="1"/>
    <col min="8774" max="8774" width="3" style="3" customWidth="1"/>
    <col min="8775" max="8777" width="10.5703125" style="3" customWidth="1"/>
    <col min="8778" max="8778" width="3" style="3" customWidth="1"/>
    <col min="8779" max="8779" width="21.85546875" style="3" customWidth="1"/>
    <col min="8780" max="8780" width="12.7109375" style="3" customWidth="1"/>
    <col min="8781" max="8781" width="11.5703125" style="3" bestFit="1" customWidth="1"/>
    <col min="8782" max="8782" width="50.42578125" style="3" bestFit="1" customWidth="1"/>
    <col min="8783" max="8784" width="12.85546875" style="3" bestFit="1" customWidth="1"/>
    <col min="8785" max="8785" width="10" style="3"/>
    <col min="8786" max="8786" width="21.7109375" style="3" customWidth="1"/>
    <col min="8787" max="9000" width="10" style="3"/>
    <col min="9001" max="9001" width="13.140625" style="3" customWidth="1"/>
    <col min="9002" max="9002" width="2.28515625" style="3" customWidth="1"/>
    <col min="9003" max="9004" width="10.85546875" style="3" bestFit="1" customWidth="1"/>
    <col min="9005" max="9005" width="10.85546875" style="3" customWidth="1"/>
    <col min="9006" max="9006" width="3" style="3" customWidth="1"/>
    <col min="9007" max="9009" width="9.85546875" style="3" customWidth="1"/>
    <col min="9010" max="9010" width="3" style="3" customWidth="1"/>
    <col min="9011" max="9012" width="10.85546875" style="3" bestFit="1" customWidth="1"/>
    <col min="9013" max="9013" width="11" style="3" customWidth="1"/>
    <col min="9014" max="9014" width="3" style="3" customWidth="1"/>
    <col min="9015" max="9017" width="9.85546875" style="3" customWidth="1"/>
    <col min="9018" max="9018" width="3" style="3" customWidth="1"/>
    <col min="9019" max="9021" width="9.85546875" style="3" customWidth="1"/>
    <col min="9022" max="9022" width="3" style="3" customWidth="1"/>
    <col min="9023" max="9025" width="9.85546875" style="3" customWidth="1"/>
    <col min="9026" max="9026" width="3" style="3" customWidth="1"/>
    <col min="9027" max="9029" width="9.85546875" style="3" customWidth="1"/>
    <col min="9030" max="9030" width="3" style="3" customWidth="1"/>
    <col min="9031" max="9033" width="10.5703125" style="3" customWidth="1"/>
    <col min="9034" max="9034" width="3" style="3" customWidth="1"/>
    <col min="9035" max="9035" width="21.85546875" style="3" customWidth="1"/>
    <col min="9036" max="9036" width="12.7109375" style="3" customWidth="1"/>
    <col min="9037" max="9037" width="11.5703125" style="3" bestFit="1" customWidth="1"/>
    <col min="9038" max="9038" width="50.42578125" style="3" bestFit="1" customWidth="1"/>
    <col min="9039" max="9040" width="12.85546875" style="3" bestFit="1" customWidth="1"/>
    <col min="9041" max="9041" width="10" style="3"/>
    <col min="9042" max="9042" width="21.7109375" style="3" customWidth="1"/>
    <col min="9043" max="9256" width="10" style="3"/>
    <col min="9257" max="9257" width="13.140625" style="3" customWidth="1"/>
    <col min="9258" max="9258" width="2.28515625" style="3" customWidth="1"/>
    <col min="9259" max="9260" width="10.85546875" style="3" bestFit="1" customWidth="1"/>
    <col min="9261" max="9261" width="10.85546875" style="3" customWidth="1"/>
    <col min="9262" max="9262" width="3" style="3" customWidth="1"/>
    <col min="9263" max="9265" width="9.85546875" style="3" customWidth="1"/>
    <col min="9266" max="9266" width="3" style="3" customWidth="1"/>
    <col min="9267" max="9268" width="10.85546875" style="3" bestFit="1" customWidth="1"/>
    <col min="9269" max="9269" width="11" style="3" customWidth="1"/>
    <col min="9270" max="9270" width="3" style="3" customWidth="1"/>
    <col min="9271" max="9273" width="9.85546875" style="3" customWidth="1"/>
    <col min="9274" max="9274" width="3" style="3" customWidth="1"/>
    <col min="9275" max="9277" width="9.85546875" style="3" customWidth="1"/>
    <col min="9278" max="9278" width="3" style="3" customWidth="1"/>
    <col min="9279" max="9281" width="9.85546875" style="3" customWidth="1"/>
    <col min="9282" max="9282" width="3" style="3" customWidth="1"/>
    <col min="9283" max="9285" width="9.85546875" style="3" customWidth="1"/>
    <col min="9286" max="9286" width="3" style="3" customWidth="1"/>
    <col min="9287" max="9289" width="10.5703125" style="3" customWidth="1"/>
    <col min="9290" max="9290" width="3" style="3" customWidth="1"/>
    <col min="9291" max="9291" width="21.85546875" style="3" customWidth="1"/>
    <col min="9292" max="9292" width="12.7109375" style="3" customWidth="1"/>
    <col min="9293" max="9293" width="11.5703125" style="3" bestFit="1" customWidth="1"/>
    <col min="9294" max="9294" width="50.42578125" style="3" bestFit="1" customWidth="1"/>
    <col min="9295" max="9296" width="12.85546875" style="3" bestFit="1" customWidth="1"/>
    <col min="9297" max="9297" width="10" style="3"/>
    <col min="9298" max="9298" width="21.7109375" style="3" customWidth="1"/>
    <col min="9299" max="9512" width="10" style="3"/>
    <col min="9513" max="9513" width="13.140625" style="3" customWidth="1"/>
    <col min="9514" max="9514" width="2.28515625" style="3" customWidth="1"/>
    <col min="9515" max="9516" width="10.85546875" style="3" bestFit="1" customWidth="1"/>
    <col min="9517" max="9517" width="10.85546875" style="3" customWidth="1"/>
    <col min="9518" max="9518" width="3" style="3" customWidth="1"/>
    <col min="9519" max="9521" width="9.85546875" style="3" customWidth="1"/>
    <col min="9522" max="9522" width="3" style="3" customWidth="1"/>
    <col min="9523" max="9524" width="10.85546875" style="3" bestFit="1" customWidth="1"/>
    <col min="9525" max="9525" width="11" style="3" customWidth="1"/>
    <col min="9526" max="9526" width="3" style="3" customWidth="1"/>
    <col min="9527" max="9529" width="9.85546875" style="3" customWidth="1"/>
    <col min="9530" max="9530" width="3" style="3" customWidth="1"/>
    <col min="9531" max="9533" width="9.85546875" style="3" customWidth="1"/>
    <col min="9534" max="9534" width="3" style="3" customWidth="1"/>
    <col min="9535" max="9537" width="9.85546875" style="3" customWidth="1"/>
    <col min="9538" max="9538" width="3" style="3" customWidth="1"/>
    <col min="9539" max="9541" width="9.85546875" style="3" customWidth="1"/>
    <col min="9542" max="9542" width="3" style="3" customWidth="1"/>
    <col min="9543" max="9545" width="10.5703125" style="3" customWidth="1"/>
    <col min="9546" max="9546" width="3" style="3" customWidth="1"/>
    <col min="9547" max="9547" width="21.85546875" style="3" customWidth="1"/>
    <col min="9548" max="9548" width="12.7109375" style="3" customWidth="1"/>
    <col min="9549" max="9549" width="11.5703125" style="3" bestFit="1" customWidth="1"/>
    <col min="9550" max="9550" width="50.42578125" style="3" bestFit="1" customWidth="1"/>
    <col min="9551" max="9552" width="12.85546875" style="3" bestFit="1" customWidth="1"/>
    <col min="9553" max="9553" width="10" style="3"/>
    <col min="9554" max="9554" width="21.7109375" style="3" customWidth="1"/>
    <col min="9555" max="9768" width="10" style="3"/>
    <col min="9769" max="9769" width="13.140625" style="3" customWidth="1"/>
    <col min="9770" max="9770" width="2.28515625" style="3" customWidth="1"/>
    <col min="9771" max="9772" width="10.85546875" style="3" bestFit="1" customWidth="1"/>
    <col min="9773" max="9773" width="10.85546875" style="3" customWidth="1"/>
    <col min="9774" max="9774" width="3" style="3" customWidth="1"/>
    <col min="9775" max="9777" width="9.85546875" style="3" customWidth="1"/>
    <col min="9778" max="9778" width="3" style="3" customWidth="1"/>
    <col min="9779" max="9780" width="10.85546875" style="3" bestFit="1" customWidth="1"/>
    <col min="9781" max="9781" width="11" style="3" customWidth="1"/>
    <col min="9782" max="9782" width="3" style="3" customWidth="1"/>
    <col min="9783" max="9785" width="9.85546875" style="3" customWidth="1"/>
    <col min="9786" max="9786" width="3" style="3" customWidth="1"/>
    <col min="9787" max="9789" width="9.85546875" style="3" customWidth="1"/>
    <col min="9790" max="9790" width="3" style="3" customWidth="1"/>
    <col min="9791" max="9793" width="9.85546875" style="3" customWidth="1"/>
    <col min="9794" max="9794" width="3" style="3" customWidth="1"/>
    <col min="9795" max="9797" width="9.85546875" style="3" customWidth="1"/>
    <col min="9798" max="9798" width="3" style="3" customWidth="1"/>
    <col min="9799" max="9801" width="10.5703125" style="3" customWidth="1"/>
    <col min="9802" max="9802" width="3" style="3" customWidth="1"/>
    <col min="9803" max="9803" width="21.85546875" style="3" customWidth="1"/>
    <col min="9804" max="9804" width="12.7109375" style="3" customWidth="1"/>
    <col min="9805" max="9805" width="11.5703125" style="3" bestFit="1" customWidth="1"/>
    <col min="9806" max="9806" width="50.42578125" style="3" bestFit="1" customWidth="1"/>
    <col min="9807" max="9808" width="12.85546875" style="3" bestFit="1" customWidth="1"/>
    <col min="9809" max="9809" width="10" style="3"/>
    <col min="9810" max="9810" width="21.7109375" style="3" customWidth="1"/>
    <col min="9811" max="10024" width="10" style="3"/>
    <col min="10025" max="10025" width="13.140625" style="3" customWidth="1"/>
    <col min="10026" max="10026" width="2.28515625" style="3" customWidth="1"/>
    <col min="10027" max="10028" width="10.85546875" style="3" bestFit="1" customWidth="1"/>
    <col min="10029" max="10029" width="10.85546875" style="3" customWidth="1"/>
    <col min="10030" max="10030" width="3" style="3" customWidth="1"/>
    <col min="10031" max="10033" width="9.85546875" style="3" customWidth="1"/>
    <col min="10034" max="10034" width="3" style="3" customWidth="1"/>
    <col min="10035" max="10036" width="10.85546875" style="3" bestFit="1" customWidth="1"/>
    <col min="10037" max="10037" width="11" style="3" customWidth="1"/>
    <col min="10038" max="10038" width="3" style="3" customWidth="1"/>
    <col min="10039" max="10041" width="9.85546875" style="3" customWidth="1"/>
    <col min="10042" max="10042" width="3" style="3" customWidth="1"/>
    <col min="10043" max="10045" width="9.85546875" style="3" customWidth="1"/>
    <col min="10046" max="10046" width="3" style="3" customWidth="1"/>
    <col min="10047" max="10049" width="9.85546875" style="3" customWidth="1"/>
    <col min="10050" max="10050" width="3" style="3" customWidth="1"/>
    <col min="10051" max="10053" width="9.85546875" style="3" customWidth="1"/>
    <col min="10054" max="10054" width="3" style="3" customWidth="1"/>
    <col min="10055" max="10057" width="10.5703125" style="3" customWidth="1"/>
    <col min="10058" max="10058" width="3" style="3" customWidth="1"/>
    <col min="10059" max="10059" width="21.85546875" style="3" customWidth="1"/>
    <col min="10060" max="10060" width="12.7109375" style="3" customWidth="1"/>
    <col min="10061" max="10061" width="11.5703125" style="3" bestFit="1" customWidth="1"/>
    <col min="10062" max="10062" width="50.42578125" style="3" bestFit="1" customWidth="1"/>
    <col min="10063" max="10064" width="12.85546875" style="3" bestFit="1" customWidth="1"/>
    <col min="10065" max="10065" width="10" style="3"/>
    <col min="10066" max="10066" width="21.7109375" style="3" customWidth="1"/>
    <col min="10067" max="10280" width="10" style="3"/>
    <col min="10281" max="10281" width="13.140625" style="3" customWidth="1"/>
    <col min="10282" max="10282" width="2.28515625" style="3" customWidth="1"/>
    <col min="10283" max="10284" width="10.85546875" style="3" bestFit="1" customWidth="1"/>
    <col min="10285" max="10285" width="10.85546875" style="3" customWidth="1"/>
    <col min="10286" max="10286" width="3" style="3" customWidth="1"/>
    <col min="10287" max="10289" width="9.85546875" style="3" customWidth="1"/>
    <col min="10290" max="10290" width="3" style="3" customWidth="1"/>
    <col min="10291" max="10292" width="10.85546875" style="3" bestFit="1" customWidth="1"/>
    <col min="10293" max="10293" width="11" style="3" customWidth="1"/>
    <col min="10294" max="10294" width="3" style="3" customWidth="1"/>
    <col min="10295" max="10297" width="9.85546875" style="3" customWidth="1"/>
    <col min="10298" max="10298" width="3" style="3" customWidth="1"/>
    <col min="10299" max="10301" width="9.85546875" style="3" customWidth="1"/>
    <col min="10302" max="10302" width="3" style="3" customWidth="1"/>
    <col min="10303" max="10305" width="9.85546875" style="3" customWidth="1"/>
    <col min="10306" max="10306" width="3" style="3" customWidth="1"/>
    <col min="10307" max="10309" width="9.85546875" style="3" customWidth="1"/>
    <col min="10310" max="10310" width="3" style="3" customWidth="1"/>
    <col min="10311" max="10313" width="10.5703125" style="3" customWidth="1"/>
    <col min="10314" max="10314" width="3" style="3" customWidth="1"/>
    <col min="10315" max="10315" width="21.85546875" style="3" customWidth="1"/>
    <col min="10316" max="10316" width="12.7109375" style="3" customWidth="1"/>
    <col min="10317" max="10317" width="11.5703125" style="3" bestFit="1" customWidth="1"/>
    <col min="10318" max="10318" width="50.42578125" style="3" bestFit="1" customWidth="1"/>
    <col min="10319" max="10320" width="12.85546875" style="3" bestFit="1" customWidth="1"/>
    <col min="10321" max="10321" width="10" style="3"/>
    <col min="10322" max="10322" width="21.7109375" style="3" customWidth="1"/>
    <col min="10323" max="10536" width="10" style="3"/>
    <col min="10537" max="10537" width="13.140625" style="3" customWidth="1"/>
    <col min="10538" max="10538" width="2.28515625" style="3" customWidth="1"/>
    <col min="10539" max="10540" width="10.85546875" style="3" bestFit="1" customWidth="1"/>
    <col min="10541" max="10541" width="10.85546875" style="3" customWidth="1"/>
    <col min="10542" max="10542" width="3" style="3" customWidth="1"/>
    <col min="10543" max="10545" width="9.85546875" style="3" customWidth="1"/>
    <col min="10546" max="10546" width="3" style="3" customWidth="1"/>
    <col min="10547" max="10548" width="10.85546875" style="3" bestFit="1" customWidth="1"/>
    <col min="10549" max="10549" width="11" style="3" customWidth="1"/>
    <col min="10550" max="10550" width="3" style="3" customWidth="1"/>
    <col min="10551" max="10553" width="9.85546875" style="3" customWidth="1"/>
    <col min="10554" max="10554" width="3" style="3" customWidth="1"/>
    <col min="10555" max="10557" width="9.85546875" style="3" customWidth="1"/>
    <col min="10558" max="10558" width="3" style="3" customWidth="1"/>
    <col min="10559" max="10561" width="9.85546875" style="3" customWidth="1"/>
    <col min="10562" max="10562" width="3" style="3" customWidth="1"/>
    <col min="10563" max="10565" width="9.85546875" style="3" customWidth="1"/>
    <col min="10566" max="10566" width="3" style="3" customWidth="1"/>
    <col min="10567" max="10569" width="10.5703125" style="3" customWidth="1"/>
    <col min="10570" max="10570" width="3" style="3" customWidth="1"/>
    <col min="10571" max="10571" width="21.85546875" style="3" customWidth="1"/>
    <col min="10572" max="10572" width="12.7109375" style="3" customWidth="1"/>
    <col min="10573" max="10573" width="11.5703125" style="3" bestFit="1" customWidth="1"/>
    <col min="10574" max="10574" width="50.42578125" style="3" bestFit="1" customWidth="1"/>
    <col min="10575" max="10576" width="12.85546875" style="3" bestFit="1" customWidth="1"/>
    <col min="10577" max="10577" width="10" style="3"/>
    <col min="10578" max="10578" width="21.7109375" style="3" customWidth="1"/>
    <col min="10579" max="10792" width="10" style="3"/>
    <col min="10793" max="10793" width="13.140625" style="3" customWidth="1"/>
    <col min="10794" max="10794" width="2.28515625" style="3" customWidth="1"/>
    <col min="10795" max="10796" width="10.85546875" style="3" bestFit="1" customWidth="1"/>
    <col min="10797" max="10797" width="10.85546875" style="3" customWidth="1"/>
    <col min="10798" max="10798" width="3" style="3" customWidth="1"/>
    <col min="10799" max="10801" width="9.85546875" style="3" customWidth="1"/>
    <col min="10802" max="10802" width="3" style="3" customWidth="1"/>
    <col min="10803" max="10804" width="10.85546875" style="3" bestFit="1" customWidth="1"/>
    <col min="10805" max="10805" width="11" style="3" customWidth="1"/>
    <col min="10806" max="10806" width="3" style="3" customWidth="1"/>
    <col min="10807" max="10809" width="9.85546875" style="3" customWidth="1"/>
    <col min="10810" max="10810" width="3" style="3" customWidth="1"/>
    <col min="10811" max="10813" width="9.85546875" style="3" customWidth="1"/>
    <col min="10814" max="10814" width="3" style="3" customWidth="1"/>
    <col min="10815" max="10817" width="9.85546875" style="3" customWidth="1"/>
    <col min="10818" max="10818" width="3" style="3" customWidth="1"/>
    <col min="10819" max="10821" width="9.85546875" style="3" customWidth="1"/>
    <col min="10822" max="10822" width="3" style="3" customWidth="1"/>
    <col min="10823" max="10825" width="10.5703125" style="3" customWidth="1"/>
    <col min="10826" max="10826" width="3" style="3" customWidth="1"/>
    <col min="10827" max="10827" width="21.85546875" style="3" customWidth="1"/>
    <col min="10828" max="10828" width="12.7109375" style="3" customWidth="1"/>
    <col min="10829" max="10829" width="11.5703125" style="3" bestFit="1" customWidth="1"/>
    <col min="10830" max="10830" width="50.42578125" style="3" bestFit="1" customWidth="1"/>
    <col min="10831" max="10832" width="12.85546875" style="3" bestFit="1" customWidth="1"/>
    <col min="10833" max="10833" width="10" style="3"/>
    <col min="10834" max="10834" width="21.7109375" style="3" customWidth="1"/>
    <col min="10835" max="11048" width="10" style="3"/>
    <col min="11049" max="11049" width="13.140625" style="3" customWidth="1"/>
    <col min="11050" max="11050" width="2.28515625" style="3" customWidth="1"/>
    <col min="11051" max="11052" width="10.85546875" style="3" bestFit="1" customWidth="1"/>
    <col min="11053" max="11053" width="10.85546875" style="3" customWidth="1"/>
    <col min="11054" max="11054" width="3" style="3" customWidth="1"/>
    <col min="11055" max="11057" width="9.85546875" style="3" customWidth="1"/>
    <col min="11058" max="11058" width="3" style="3" customWidth="1"/>
    <col min="11059" max="11060" width="10.85546875" style="3" bestFit="1" customWidth="1"/>
    <col min="11061" max="11061" width="11" style="3" customWidth="1"/>
    <col min="11062" max="11062" width="3" style="3" customWidth="1"/>
    <col min="11063" max="11065" width="9.85546875" style="3" customWidth="1"/>
    <col min="11066" max="11066" width="3" style="3" customWidth="1"/>
    <col min="11067" max="11069" width="9.85546875" style="3" customWidth="1"/>
    <col min="11070" max="11070" width="3" style="3" customWidth="1"/>
    <col min="11071" max="11073" width="9.85546875" style="3" customWidth="1"/>
    <col min="11074" max="11074" width="3" style="3" customWidth="1"/>
    <col min="11075" max="11077" width="9.85546875" style="3" customWidth="1"/>
    <col min="11078" max="11078" width="3" style="3" customWidth="1"/>
    <col min="11079" max="11081" width="10.5703125" style="3" customWidth="1"/>
    <col min="11082" max="11082" width="3" style="3" customWidth="1"/>
    <col min="11083" max="11083" width="21.85546875" style="3" customWidth="1"/>
    <col min="11084" max="11084" width="12.7109375" style="3" customWidth="1"/>
    <col min="11085" max="11085" width="11.5703125" style="3" bestFit="1" customWidth="1"/>
    <col min="11086" max="11086" width="50.42578125" style="3" bestFit="1" customWidth="1"/>
    <col min="11087" max="11088" width="12.85546875" style="3" bestFit="1" customWidth="1"/>
    <col min="11089" max="11089" width="10" style="3"/>
    <col min="11090" max="11090" width="21.7109375" style="3" customWidth="1"/>
    <col min="11091" max="11304" width="10" style="3"/>
    <col min="11305" max="11305" width="13.140625" style="3" customWidth="1"/>
    <col min="11306" max="11306" width="2.28515625" style="3" customWidth="1"/>
    <col min="11307" max="11308" width="10.85546875" style="3" bestFit="1" customWidth="1"/>
    <col min="11309" max="11309" width="10.85546875" style="3" customWidth="1"/>
    <col min="11310" max="11310" width="3" style="3" customWidth="1"/>
    <col min="11311" max="11313" width="9.85546875" style="3" customWidth="1"/>
    <col min="11314" max="11314" width="3" style="3" customWidth="1"/>
    <col min="11315" max="11316" width="10.85546875" style="3" bestFit="1" customWidth="1"/>
    <col min="11317" max="11317" width="11" style="3" customWidth="1"/>
    <col min="11318" max="11318" width="3" style="3" customWidth="1"/>
    <col min="11319" max="11321" width="9.85546875" style="3" customWidth="1"/>
    <col min="11322" max="11322" width="3" style="3" customWidth="1"/>
    <col min="11323" max="11325" width="9.85546875" style="3" customWidth="1"/>
    <col min="11326" max="11326" width="3" style="3" customWidth="1"/>
    <col min="11327" max="11329" width="9.85546875" style="3" customWidth="1"/>
    <col min="11330" max="11330" width="3" style="3" customWidth="1"/>
    <col min="11331" max="11333" width="9.85546875" style="3" customWidth="1"/>
    <col min="11334" max="11334" width="3" style="3" customWidth="1"/>
    <col min="11335" max="11337" width="10.5703125" style="3" customWidth="1"/>
    <col min="11338" max="11338" width="3" style="3" customWidth="1"/>
    <col min="11339" max="11339" width="21.85546875" style="3" customWidth="1"/>
    <col min="11340" max="11340" width="12.7109375" style="3" customWidth="1"/>
    <col min="11341" max="11341" width="11.5703125" style="3" bestFit="1" customWidth="1"/>
    <col min="11342" max="11342" width="50.42578125" style="3" bestFit="1" customWidth="1"/>
    <col min="11343" max="11344" width="12.85546875" style="3" bestFit="1" customWidth="1"/>
    <col min="11345" max="11345" width="10" style="3"/>
    <col min="11346" max="11346" width="21.7109375" style="3" customWidth="1"/>
    <col min="11347" max="11560" width="10" style="3"/>
    <col min="11561" max="11561" width="13.140625" style="3" customWidth="1"/>
    <col min="11562" max="11562" width="2.28515625" style="3" customWidth="1"/>
    <col min="11563" max="11564" width="10.85546875" style="3" bestFit="1" customWidth="1"/>
    <col min="11565" max="11565" width="10.85546875" style="3" customWidth="1"/>
    <col min="11566" max="11566" width="3" style="3" customWidth="1"/>
    <col min="11567" max="11569" width="9.85546875" style="3" customWidth="1"/>
    <col min="11570" max="11570" width="3" style="3" customWidth="1"/>
    <col min="11571" max="11572" width="10.85546875" style="3" bestFit="1" customWidth="1"/>
    <col min="11573" max="11573" width="11" style="3" customWidth="1"/>
    <col min="11574" max="11574" width="3" style="3" customWidth="1"/>
    <col min="11575" max="11577" width="9.85546875" style="3" customWidth="1"/>
    <col min="11578" max="11578" width="3" style="3" customWidth="1"/>
    <col min="11579" max="11581" width="9.85546875" style="3" customWidth="1"/>
    <col min="11582" max="11582" width="3" style="3" customWidth="1"/>
    <col min="11583" max="11585" width="9.85546875" style="3" customWidth="1"/>
    <col min="11586" max="11586" width="3" style="3" customWidth="1"/>
    <col min="11587" max="11589" width="9.85546875" style="3" customWidth="1"/>
    <col min="11590" max="11590" width="3" style="3" customWidth="1"/>
    <col min="11591" max="11593" width="10.5703125" style="3" customWidth="1"/>
    <col min="11594" max="11594" width="3" style="3" customWidth="1"/>
    <col min="11595" max="11595" width="21.85546875" style="3" customWidth="1"/>
    <col min="11596" max="11596" width="12.7109375" style="3" customWidth="1"/>
    <col min="11597" max="11597" width="11.5703125" style="3" bestFit="1" customWidth="1"/>
    <col min="11598" max="11598" width="50.42578125" style="3" bestFit="1" customWidth="1"/>
    <col min="11599" max="11600" width="12.85546875" style="3" bestFit="1" customWidth="1"/>
    <col min="11601" max="11601" width="10" style="3"/>
    <col min="11602" max="11602" width="21.7109375" style="3" customWidth="1"/>
    <col min="11603" max="11816" width="10" style="3"/>
    <col min="11817" max="11817" width="13.140625" style="3" customWidth="1"/>
    <col min="11818" max="11818" width="2.28515625" style="3" customWidth="1"/>
    <col min="11819" max="11820" width="10.85546875" style="3" bestFit="1" customWidth="1"/>
    <col min="11821" max="11821" width="10.85546875" style="3" customWidth="1"/>
    <col min="11822" max="11822" width="3" style="3" customWidth="1"/>
    <col min="11823" max="11825" width="9.85546875" style="3" customWidth="1"/>
    <col min="11826" max="11826" width="3" style="3" customWidth="1"/>
    <col min="11827" max="11828" width="10.85546875" style="3" bestFit="1" customWidth="1"/>
    <col min="11829" max="11829" width="11" style="3" customWidth="1"/>
    <col min="11830" max="11830" width="3" style="3" customWidth="1"/>
    <col min="11831" max="11833" width="9.85546875" style="3" customWidth="1"/>
    <col min="11834" max="11834" width="3" style="3" customWidth="1"/>
    <col min="11835" max="11837" width="9.85546875" style="3" customWidth="1"/>
    <col min="11838" max="11838" width="3" style="3" customWidth="1"/>
    <col min="11839" max="11841" width="9.85546875" style="3" customWidth="1"/>
    <col min="11842" max="11842" width="3" style="3" customWidth="1"/>
    <col min="11843" max="11845" width="9.85546875" style="3" customWidth="1"/>
    <col min="11846" max="11846" width="3" style="3" customWidth="1"/>
    <col min="11847" max="11849" width="10.5703125" style="3" customWidth="1"/>
    <col min="11850" max="11850" width="3" style="3" customWidth="1"/>
    <col min="11851" max="11851" width="21.85546875" style="3" customWidth="1"/>
    <col min="11852" max="11852" width="12.7109375" style="3" customWidth="1"/>
    <col min="11853" max="11853" width="11.5703125" style="3" bestFit="1" customWidth="1"/>
    <col min="11854" max="11854" width="50.42578125" style="3" bestFit="1" customWidth="1"/>
    <col min="11855" max="11856" width="12.85546875" style="3" bestFit="1" customWidth="1"/>
    <col min="11857" max="11857" width="10" style="3"/>
    <col min="11858" max="11858" width="21.7109375" style="3" customWidth="1"/>
    <col min="11859" max="12072" width="10" style="3"/>
    <col min="12073" max="12073" width="13.140625" style="3" customWidth="1"/>
    <col min="12074" max="12074" width="2.28515625" style="3" customWidth="1"/>
    <col min="12075" max="12076" width="10.85546875" style="3" bestFit="1" customWidth="1"/>
    <col min="12077" max="12077" width="10.85546875" style="3" customWidth="1"/>
    <col min="12078" max="12078" width="3" style="3" customWidth="1"/>
    <col min="12079" max="12081" width="9.85546875" style="3" customWidth="1"/>
    <col min="12082" max="12082" width="3" style="3" customWidth="1"/>
    <col min="12083" max="12084" width="10.85546875" style="3" bestFit="1" customWidth="1"/>
    <col min="12085" max="12085" width="11" style="3" customWidth="1"/>
    <col min="12086" max="12086" width="3" style="3" customWidth="1"/>
    <col min="12087" max="12089" width="9.85546875" style="3" customWidth="1"/>
    <col min="12090" max="12090" width="3" style="3" customWidth="1"/>
    <col min="12091" max="12093" width="9.85546875" style="3" customWidth="1"/>
    <col min="12094" max="12094" width="3" style="3" customWidth="1"/>
    <col min="12095" max="12097" width="9.85546875" style="3" customWidth="1"/>
    <col min="12098" max="12098" width="3" style="3" customWidth="1"/>
    <col min="12099" max="12101" width="9.85546875" style="3" customWidth="1"/>
    <col min="12102" max="12102" width="3" style="3" customWidth="1"/>
    <col min="12103" max="12105" width="10.5703125" style="3" customWidth="1"/>
    <col min="12106" max="12106" width="3" style="3" customWidth="1"/>
    <col min="12107" max="12107" width="21.85546875" style="3" customWidth="1"/>
    <col min="12108" max="12108" width="12.7109375" style="3" customWidth="1"/>
    <col min="12109" max="12109" width="11.5703125" style="3" bestFit="1" customWidth="1"/>
    <col min="12110" max="12110" width="50.42578125" style="3" bestFit="1" customWidth="1"/>
    <col min="12111" max="12112" width="12.85546875" style="3" bestFit="1" customWidth="1"/>
    <col min="12113" max="12113" width="10" style="3"/>
    <col min="12114" max="12114" width="21.7109375" style="3" customWidth="1"/>
    <col min="12115" max="12328" width="10" style="3"/>
    <col min="12329" max="12329" width="13.140625" style="3" customWidth="1"/>
    <col min="12330" max="12330" width="2.28515625" style="3" customWidth="1"/>
    <col min="12331" max="12332" width="10.85546875" style="3" bestFit="1" customWidth="1"/>
    <col min="12333" max="12333" width="10.85546875" style="3" customWidth="1"/>
    <col min="12334" max="12334" width="3" style="3" customWidth="1"/>
    <col min="12335" max="12337" width="9.85546875" style="3" customWidth="1"/>
    <col min="12338" max="12338" width="3" style="3" customWidth="1"/>
    <col min="12339" max="12340" width="10.85546875" style="3" bestFit="1" customWidth="1"/>
    <col min="12341" max="12341" width="11" style="3" customWidth="1"/>
    <col min="12342" max="12342" width="3" style="3" customWidth="1"/>
    <col min="12343" max="12345" width="9.85546875" style="3" customWidth="1"/>
    <col min="12346" max="12346" width="3" style="3" customWidth="1"/>
    <col min="12347" max="12349" width="9.85546875" style="3" customWidth="1"/>
    <col min="12350" max="12350" width="3" style="3" customWidth="1"/>
    <col min="12351" max="12353" width="9.85546875" style="3" customWidth="1"/>
    <col min="12354" max="12354" width="3" style="3" customWidth="1"/>
    <col min="12355" max="12357" width="9.85546875" style="3" customWidth="1"/>
    <col min="12358" max="12358" width="3" style="3" customWidth="1"/>
    <col min="12359" max="12361" width="10.5703125" style="3" customWidth="1"/>
    <col min="12362" max="12362" width="3" style="3" customWidth="1"/>
    <col min="12363" max="12363" width="21.85546875" style="3" customWidth="1"/>
    <col min="12364" max="12364" width="12.7109375" style="3" customWidth="1"/>
    <col min="12365" max="12365" width="11.5703125" style="3" bestFit="1" customWidth="1"/>
    <col min="12366" max="12366" width="50.42578125" style="3" bestFit="1" customWidth="1"/>
    <col min="12367" max="12368" width="12.85546875" style="3" bestFit="1" customWidth="1"/>
    <col min="12369" max="12369" width="10" style="3"/>
    <col min="12370" max="12370" width="21.7109375" style="3" customWidth="1"/>
    <col min="12371" max="12584" width="10" style="3"/>
    <col min="12585" max="12585" width="13.140625" style="3" customWidth="1"/>
    <col min="12586" max="12586" width="2.28515625" style="3" customWidth="1"/>
    <col min="12587" max="12588" width="10.85546875" style="3" bestFit="1" customWidth="1"/>
    <col min="12589" max="12589" width="10.85546875" style="3" customWidth="1"/>
    <col min="12590" max="12590" width="3" style="3" customWidth="1"/>
    <col min="12591" max="12593" width="9.85546875" style="3" customWidth="1"/>
    <col min="12594" max="12594" width="3" style="3" customWidth="1"/>
    <col min="12595" max="12596" width="10.85546875" style="3" bestFit="1" customWidth="1"/>
    <col min="12597" max="12597" width="11" style="3" customWidth="1"/>
    <col min="12598" max="12598" width="3" style="3" customWidth="1"/>
    <col min="12599" max="12601" width="9.85546875" style="3" customWidth="1"/>
    <col min="12602" max="12602" width="3" style="3" customWidth="1"/>
    <col min="12603" max="12605" width="9.85546875" style="3" customWidth="1"/>
    <col min="12606" max="12606" width="3" style="3" customWidth="1"/>
    <col min="12607" max="12609" width="9.85546875" style="3" customWidth="1"/>
    <col min="12610" max="12610" width="3" style="3" customWidth="1"/>
    <col min="12611" max="12613" width="9.85546875" style="3" customWidth="1"/>
    <col min="12614" max="12614" width="3" style="3" customWidth="1"/>
    <col min="12615" max="12617" width="10.5703125" style="3" customWidth="1"/>
    <col min="12618" max="12618" width="3" style="3" customWidth="1"/>
    <col min="12619" max="12619" width="21.85546875" style="3" customWidth="1"/>
    <col min="12620" max="12620" width="12.7109375" style="3" customWidth="1"/>
    <col min="12621" max="12621" width="11.5703125" style="3" bestFit="1" customWidth="1"/>
    <col min="12622" max="12622" width="50.42578125" style="3" bestFit="1" customWidth="1"/>
    <col min="12623" max="12624" width="12.85546875" style="3" bestFit="1" customWidth="1"/>
    <col min="12625" max="12625" width="10" style="3"/>
    <col min="12626" max="12626" width="21.7109375" style="3" customWidth="1"/>
    <col min="12627" max="12840" width="10" style="3"/>
    <col min="12841" max="12841" width="13.140625" style="3" customWidth="1"/>
    <col min="12842" max="12842" width="2.28515625" style="3" customWidth="1"/>
    <col min="12843" max="12844" width="10.85546875" style="3" bestFit="1" customWidth="1"/>
    <col min="12845" max="12845" width="10.85546875" style="3" customWidth="1"/>
    <col min="12846" max="12846" width="3" style="3" customWidth="1"/>
    <col min="12847" max="12849" width="9.85546875" style="3" customWidth="1"/>
    <col min="12850" max="12850" width="3" style="3" customWidth="1"/>
    <col min="12851" max="12852" width="10.85546875" style="3" bestFit="1" customWidth="1"/>
    <col min="12853" max="12853" width="11" style="3" customWidth="1"/>
    <col min="12854" max="12854" width="3" style="3" customWidth="1"/>
    <col min="12855" max="12857" width="9.85546875" style="3" customWidth="1"/>
    <col min="12858" max="12858" width="3" style="3" customWidth="1"/>
    <col min="12859" max="12861" width="9.85546875" style="3" customWidth="1"/>
    <col min="12862" max="12862" width="3" style="3" customWidth="1"/>
    <col min="12863" max="12865" width="9.85546875" style="3" customWidth="1"/>
    <col min="12866" max="12866" width="3" style="3" customWidth="1"/>
    <col min="12867" max="12869" width="9.85546875" style="3" customWidth="1"/>
    <col min="12870" max="12870" width="3" style="3" customWidth="1"/>
    <col min="12871" max="12873" width="10.5703125" style="3" customWidth="1"/>
    <col min="12874" max="12874" width="3" style="3" customWidth="1"/>
    <col min="12875" max="12875" width="21.85546875" style="3" customWidth="1"/>
    <col min="12876" max="12876" width="12.7109375" style="3" customWidth="1"/>
    <col min="12877" max="12877" width="11.5703125" style="3" bestFit="1" customWidth="1"/>
    <col min="12878" max="12878" width="50.42578125" style="3" bestFit="1" customWidth="1"/>
    <col min="12879" max="12880" width="12.85546875" style="3" bestFit="1" customWidth="1"/>
    <col min="12881" max="12881" width="10" style="3"/>
    <col min="12882" max="12882" width="21.7109375" style="3" customWidth="1"/>
    <col min="12883" max="13096" width="10" style="3"/>
    <col min="13097" max="13097" width="13.140625" style="3" customWidth="1"/>
    <col min="13098" max="13098" width="2.28515625" style="3" customWidth="1"/>
    <col min="13099" max="13100" width="10.85546875" style="3" bestFit="1" customWidth="1"/>
    <col min="13101" max="13101" width="10.85546875" style="3" customWidth="1"/>
    <col min="13102" max="13102" width="3" style="3" customWidth="1"/>
    <col min="13103" max="13105" width="9.85546875" style="3" customWidth="1"/>
    <col min="13106" max="13106" width="3" style="3" customWidth="1"/>
    <col min="13107" max="13108" width="10.85546875" style="3" bestFit="1" customWidth="1"/>
    <col min="13109" max="13109" width="11" style="3" customWidth="1"/>
    <col min="13110" max="13110" width="3" style="3" customWidth="1"/>
    <col min="13111" max="13113" width="9.85546875" style="3" customWidth="1"/>
    <col min="13114" max="13114" width="3" style="3" customWidth="1"/>
    <col min="13115" max="13117" width="9.85546875" style="3" customWidth="1"/>
    <col min="13118" max="13118" width="3" style="3" customWidth="1"/>
    <col min="13119" max="13121" width="9.85546875" style="3" customWidth="1"/>
    <col min="13122" max="13122" width="3" style="3" customWidth="1"/>
    <col min="13123" max="13125" width="9.85546875" style="3" customWidth="1"/>
    <col min="13126" max="13126" width="3" style="3" customWidth="1"/>
    <col min="13127" max="13129" width="10.5703125" style="3" customWidth="1"/>
    <col min="13130" max="13130" width="3" style="3" customWidth="1"/>
    <col min="13131" max="13131" width="21.85546875" style="3" customWidth="1"/>
    <col min="13132" max="13132" width="12.7109375" style="3" customWidth="1"/>
    <col min="13133" max="13133" width="11.5703125" style="3" bestFit="1" customWidth="1"/>
    <col min="13134" max="13134" width="50.42578125" style="3" bestFit="1" customWidth="1"/>
    <col min="13135" max="13136" width="12.85546875" style="3" bestFit="1" customWidth="1"/>
    <col min="13137" max="13137" width="10" style="3"/>
    <col min="13138" max="13138" width="21.7109375" style="3" customWidth="1"/>
    <col min="13139" max="13352" width="10" style="3"/>
    <col min="13353" max="13353" width="13.140625" style="3" customWidth="1"/>
    <col min="13354" max="13354" width="2.28515625" style="3" customWidth="1"/>
    <col min="13355" max="13356" width="10.85546875" style="3" bestFit="1" customWidth="1"/>
    <col min="13357" max="13357" width="10.85546875" style="3" customWidth="1"/>
    <col min="13358" max="13358" width="3" style="3" customWidth="1"/>
    <col min="13359" max="13361" width="9.85546875" style="3" customWidth="1"/>
    <col min="13362" max="13362" width="3" style="3" customWidth="1"/>
    <col min="13363" max="13364" width="10.85546875" style="3" bestFit="1" customWidth="1"/>
    <col min="13365" max="13365" width="11" style="3" customWidth="1"/>
    <col min="13366" max="13366" width="3" style="3" customWidth="1"/>
    <col min="13367" max="13369" width="9.85546875" style="3" customWidth="1"/>
    <col min="13370" max="13370" width="3" style="3" customWidth="1"/>
    <col min="13371" max="13373" width="9.85546875" style="3" customWidth="1"/>
    <col min="13374" max="13374" width="3" style="3" customWidth="1"/>
    <col min="13375" max="13377" width="9.85546875" style="3" customWidth="1"/>
    <col min="13378" max="13378" width="3" style="3" customWidth="1"/>
    <col min="13379" max="13381" width="9.85546875" style="3" customWidth="1"/>
    <col min="13382" max="13382" width="3" style="3" customWidth="1"/>
    <col min="13383" max="13385" width="10.5703125" style="3" customWidth="1"/>
    <col min="13386" max="13386" width="3" style="3" customWidth="1"/>
    <col min="13387" max="13387" width="21.85546875" style="3" customWidth="1"/>
    <col min="13388" max="13388" width="12.7109375" style="3" customWidth="1"/>
    <col min="13389" max="13389" width="11.5703125" style="3" bestFit="1" customWidth="1"/>
    <col min="13390" max="13390" width="50.42578125" style="3" bestFit="1" customWidth="1"/>
    <col min="13391" max="13392" width="12.85546875" style="3" bestFit="1" customWidth="1"/>
    <col min="13393" max="13393" width="10" style="3"/>
    <col min="13394" max="13394" width="21.7109375" style="3" customWidth="1"/>
    <col min="13395" max="13608" width="10" style="3"/>
    <col min="13609" max="13609" width="13.140625" style="3" customWidth="1"/>
    <col min="13610" max="13610" width="2.28515625" style="3" customWidth="1"/>
    <col min="13611" max="13612" width="10.85546875" style="3" bestFit="1" customWidth="1"/>
    <col min="13613" max="13613" width="10.85546875" style="3" customWidth="1"/>
    <col min="13614" max="13614" width="3" style="3" customWidth="1"/>
    <col min="13615" max="13617" width="9.85546875" style="3" customWidth="1"/>
    <col min="13618" max="13618" width="3" style="3" customWidth="1"/>
    <col min="13619" max="13620" width="10.85546875" style="3" bestFit="1" customWidth="1"/>
    <col min="13621" max="13621" width="11" style="3" customWidth="1"/>
    <col min="13622" max="13622" width="3" style="3" customWidth="1"/>
    <col min="13623" max="13625" width="9.85546875" style="3" customWidth="1"/>
    <col min="13626" max="13626" width="3" style="3" customWidth="1"/>
    <col min="13627" max="13629" width="9.85546875" style="3" customWidth="1"/>
    <col min="13630" max="13630" width="3" style="3" customWidth="1"/>
    <col min="13631" max="13633" width="9.85546875" style="3" customWidth="1"/>
    <col min="13634" max="13634" width="3" style="3" customWidth="1"/>
    <col min="13635" max="13637" width="9.85546875" style="3" customWidth="1"/>
    <col min="13638" max="13638" width="3" style="3" customWidth="1"/>
    <col min="13639" max="13641" width="10.5703125" style="3" customWidth="1"/>
    <col min="13642" max="13642" width="3" style="3" customWidth="1"/>
    <col min="13643" max="13643" width="21.85546875" style="3" customWidth="1"/>
    <col min="13644" max="13644" width="12.7109375" style="3" customWidth="1"/>
    <col min="13645" max="13645" width="11.5703125" style="3" bestFit="1" customWidth="1"/>
    <col min="13646" max="13646" width="50.42578125" style="3" bestFit="1" customWidth="1"/>
    <col min="13647" max="13648" width="12.85546875" style="3" bestFit="1" customWidth="1"/>
    <col min="13649" max="13649" width="10" style="3"/>
    <col min="13650" max="13650" width="21.7109375" style="3" customWidth="1"/>
    <col min="13651" max="13864" width="10" style="3"/>
    <col min="13865" max="13865" width="13.140625" style="3" customWidth="1"/>
    <col min="13866" max="13866" width="2.28515625" style="3" customWidth="1"/>
    <col min="13867" max="13868" width="10.85546875" style="3" bestFit="1" customWidth="1"/>
    <col min="13869" max="13869" width="10.85546875" style="3" customWidth="1"/>
    <col min="13870" max="13870" width="3" style="3" customWidth="1"/>
    <col min="13871" max="13873" width="9.85546875" style="3" customWidth="1"/>
    <col min="13874" max="13874" width="3" style="3" customWidth="1"/>
    <col min="13875" max="13876" width="10.85546875" style="3" bestFit="1" customWidth="1"/>
    <col min="13877" max="13877" width="11" style="3" customWidth="1"/>
    <col min="13878" max="13878" width="3" style="3" customWidth="1"/>
    <col min="13879" max="13881" width="9.85546875" style="3" customWidth="1"/>
    <col min="13882" max="13882" width="3" style="3" customWidth="1"/>
    <col min="13883" max="13885" width="9.85546875" style="3" customWidth="1"/>
    <col min="13886" max="13886" width="3" style="3" customWidth="1"/>
    <col min="13887" max="13889" width="9.85546875" style="3" customWidth="1"/>
    <col min="13890" max="13890" width="3" style="3" customWidth="1"/>
    <col min="13891" max="13893" width="9.85546875" style="3" customWidth="1"/>
    <col min="13894" max="13894" width="3" style="3" customWidth="1"/>
    <col min="13895" max="13897" width="10.5703125" style="3" customWidth="1"/>
    <col min="13898" max="13898" width="3" style="3" customWidth="1"/>
    <col min="13899" max="13899" width="21.85546875" style="3" customWidth="1"/>
    <col min="13900" max="13900" width="12.7109375" style="3" customWidth="1"/>
    <col min="13901" max="13901" width="11.5703125" style="3" bestFit="1" customWidth="1"/>
    <col min="13902" max="13902" width="50.42578125" style="3" bestFit="1" customWidth="1"/>
    <col min="13903" max="13904" width="12.85546875" style="3" bestFit="1" customWidth="1"/>
    <col min="13905" max="13905" width="10" style="3"/>
    <col min="13906" max="13906" width="21.7109375" style="3" customWidth="1"/>
    <col min="13907" max="14120" width="10" style="3"/>
    <col min="14121" max="14121" width="13.140625" style="3" customWidth="1"/>
    <col min="14122" max="14122" width="2.28515625" style="3" customWidth="1"/>
    <col min="14123" max="14124" width="10.85546875" style="3" bestFit="1" customWidth="1"/>
    <col min="14125" max="14125" width="10.85546875" style="3" customWidth="1"/>
    <col min="14126" max="14126" width="3" style="3" customWidth="1"/>
    <col min="14127" max="14129" width="9.85546875" style="3" customWidth="1"/>
    <col min="14130" max="14130" width="3" style="3" customWidth="1"/>
    <col min="14131" max="14132" width="10.85546875" style="3" bestFit="1" customWidth="1"/>
    <col min="14133" max="14133" width="11" style="3" customWidth="1"/>
    <col min="14134" max="14134" width="3" style="3" customWidth="1"/>
    <col min="14135" max="14137" width="9.85546875" style="3" customWidth="1"/>
    <col min="14138" max="14138" width="3" style="3" customWidth="1"/>
    <col min="14139" max="14141" width="9.85546875" style="3" customWidth="1"/>
    <col min="14142" max="14142" width="3" style="3" customWidth="1"/>
    <col min="14143" max="14145" width="9.85546875" style="3" customWidth="1"/>
    <col min="14146" max="14146" width="3" style="3" customWidth="1"/>
    <col min="14147" max="14149" width="9.85546875" style="3" customWidth="1"/>
    <col min="14150" max="14150" width="3" style="3" customWidth="1"/>
    <col min="14151" max="14153" width="10.5703125" style="3" customWidth="1"/>
    <col min="14154" max="14154" width="3" style="3" customWidth="1"/>
    <col min="14155" max="14155" width="21.85546875" style="3" customWidth="1"/>
    <col min="14156" max="14156" width="12.7109375" style="3" customWidth="1"/>
    <col min="14157" max="14157" width="11.5703125" style="3" bestFit="1" customWidth="1"/>
    <col min="14158" max="14158" width="50.42578125" style="3" bestFit="1" customWidth="1"/>
    <col min="14159" max="14160" width="12.85546875" style="3" bestFit="1" customWidth="1"/>
    <col min="14161" max="14161" width="10" style="3"/>
    <col min="14162" max="14162" width="21.7109375" style="3" customWidth="1"/>
    <col min="14163" max="14376" width="10" style="3"/>
    <col min="14377" max="14377" width="13.140625" style="3" customWidth="1"/>
    <col min="14378" max="14378" width="2.28515625" style="3" customWidth="1"/>
    <col min="14379" max="14380" width="10.85546875" style="3" bestFit="1" customWidth="1"/>
    <col min="14381" max="14381" width="10.85546875" style="3" customWidth="1"/>
    <col min="14382" max="14382" width="3" style="3" customWidth="1"/>
    <col min="14383" max="14385" width="9.85546875" style="3" customWidth="1"/>
    <col min="14386" max="14386" width="3" style="3" customWidth="1"/>
    <col min="14387" max="14388" width="10.85546875" style="3" bestFit="1" customWidth="1"/>
    <col min="14389" max="14389" width="11" style="3" customWidth="1"/>
    <col min="14390" max="14390" width="3" style="3" customWidth="1"/>
    <col min="14391" max="14393" width="9.85546875" style="3" customWidth="1"/>
    <col min="14394" max="14394" width="3" style="3" customWidth="1"/>
    <col min="14395" max="14397" width="9.85546875" style="3" customWidth="1"/>
    <col min="14398" max="14398" width="3" style="3" customWidth="1"/>
    <col min="14399" max="14401" width="9.85546875" style="3" customWidth="1"/>
    <col min="14402" max="14402" width="3" style="3" customWidth="1"/>
    <col min="14403" max="14405" width="9.85546875" style="3" customWidth="1"/>
    <col min="14406" max="14406" width="3" style="3" customWidth="1"/>
    <col min="14407" max="14409" width="10.5703125" style="3" customWidth="1"/>
    <col min="14410" max="14410" width="3" style="3" customWidth="1"/>
    <col min="14411" max="14411" width="21.85546875" style="3" customWidth="1"/>
    <col min="14412" max="14412" width="12.7109375" style="3" customWidth="1"/>
    <col min="14413" max="14413" width="11.5703125" style="3" bestFit="1" customWidth="1"/>
    <col min="14414" max="14414" width="50.42578125" style="3" bestFit="1" customWidth="1"/>
    <col min="14415" max="14416" width="12.85546875" style="3" bestFit="1" customWidth="1"/>
    <col min="14417" max="14417" width="10" style="3"/>
    <col min="14418" max="14418" width="21.7109375" style="3" customWidth="1"/>
    <col min="14419" max="14632" width="10" style="3"/>
    <col min="14633" max="14633" width="13.140625" style="3" customWidth="1"/>
    <col min="14634" max="14634" width="2.28515625" style="3" customWidth="1"/>
    <col min="14635" max="14636" width="10.85546875" style="3" bestFit="1" customWidth="1"/>
    <col min="14637" max="14637" width="10.85546875" style="3" customWidth="1"/>
    <col min="14638" max="14638" width="3" style="3" customWidth="1"/>
    <col min="14639" max="14641" width="9.85546875" style="3" customWidth="1"/>
    <col min="14642" max="14642" width="3" style="3" customWidth="1"/>
    <col min="14643" max="14644" width="10.85546875" style="3" bestFit="1" customWidth="1"/>
    <col min="14645" max="14645" width="11" style="3" customWidth="1"/>
    <col min="14646" max="14646" width="3" style="3" customWidth="1"/>
    <col min="14647" max="14649" width="9.85546875" style="3" customWidth="1"/>
    <col min="14650" max="14650" width="3" style="3" customWidth="1"/>
    <col min="14651" max="14653" width="9.85546875" style="3" customWidth="1"/>
    <col min="14654" max="14654" width="3" style="3" customWidth="1"/>
    <col min="14655" max="14657" width="9.85546875" style="3" customWidth="1"/>
    <col min="14658" max="14658" width="3" style="3" customWidth="1"/>
    <col min="14659" max="14661" width="9.85546875" style="3" customWidth="1"/>
    <col min="14662" max="14662" width="3" style="3" customWidth="1"/>
    <col min="14663" max="14665" width="10.5703125" style="3" customWidth="1"/>
    <col min="14666" max="14666" width="3" style="3" customWidth="1"/>
    <col min="14667" max="14667" width="21.85546875" style="3" customWidth="1"/>
    <col min="14668" max="14668" width="12.7109375" style="3" customWidth="1"/>
    <col min="14669" max="14669" width="11.5703125" style="3" bestFit="1" customWidth="1"/>
    <col min="14670" max="14670" width="50.42578125" style="3" bestFit="1" customWidth="1"/>
    <col min="14671" max="14672" width="12.85546875" style="3" bestFit="1" customWidth="1"/>
    <col min="14673" max="14673" width="10" style="3"/>
    <col min="14674" max="14674" width="21.7109375" style="3" customWidth="1"/>
    <col min="14675" max="14888" width="10" style="3"/>
    <col min="14889" max="14889" width="13.140625" style="3" customWidth="1"/>
    <col min="14890" max="14890" width="2.28515625" style="3" customWidth="1"/>
    <col min="14891" max="14892" width="10.85546875" style="3" bestFit="1" customWidth="1"/>
    <col min="14893" max="14893" width="10.85546875" style="3" customWidth="1"/>
    <col min="14894" max="14894" width="3" style="3" customWidth="1"/>
    <col min="14895" max="14897" width="9.85546875" style="3" customWidth="1"/>
    <col min="14898" max="14898" width="3" style="3" customWidth="1"/>
    <col min="14899" max="14900" width="10.85546875" style="3" bestFit="1" customWidth="1"/>
    <col min="14901" max="14901" width="11" style="3" customWidth="1"/>
    <col min="14902" max="14902" width="3" style="3" customWidth="1"/>
    <col min="14903" max="14905" width="9.85546875" style="3" customWidth="1"/>
    <col min="14906" max="14906" width="3" style="3" customWidth="1"/>
    <col min="14907" max="14909" width="9.85546875" style="3" customWidth="1"/>
    <col min="14910" max="14910" width="3" style="3" customWidth="1"/>
    <col min="14911" max="14913" width="9.85546875" style="3" customWidth="1"/>
    <col min="14914" max="14914" width="3" style="3" customWidth="1"/>
    <col min="14915" max="14917" width="9.85546875" style="3" customWidth="1"/>
    <col min="14918" max="14918" width="3" style="3" customWidth="1"/>
    <col min="14919" max="14921" width="10.5703125" style="3" customWidth="1"/>
    <col min="14922" max="14922" width="3" style="3" customWidth="1"/>
    <col min="14923" max="14923" width="21.85546875" style="3" customWidth="1"/>
    <col min="14924" max="14924" width="12.7109375" style="3" customWidth="1"/>
    <col min="14925" max="14925" width="11.5703125" style="3" bestFit="1" customWidth="1"/>
    <col min="14926" max="14926" width="50.42578125" style="3" bestFit="1" customWidth="1"/>
    <col min="14927" max="14928" width="12.85546875" style="3" bestFit="1" customWidth="1"/>
    <col min="14929" max="14929" width="10" style="3"/>
    <col min="14930" max="14930" width="21.7109375" style="3" customWidth="1"/>
    <col min="14931" max="15144" width="10" style="3"/>
    <col min="15145" max="15145" width="13.140625" style="3" customWidth="1"/>
    <col min="15146" max="15146" width="2.28515625" style="3" customWidth="1"/>
    <col min="15147" max="15148" width="10.85546875" style="3" bestFit="1" customWidth="1"/>
    <col min="15149" max="15149" width="10.85546875" style="3" customWidth="1"/>
    <col min="15150" max="15150" width="3" style="3" customWidth="1"/>
    <col min="15151" max="15153" width="9.85546875" style="3" customWidth="1"/>
    <col min="15154" max="15154" width="3" style="3" customWidth="1"/>
    <col min="15155" max="15156" width="10.85546875" style="3" bestFit="1" customWidth="1"/>
    <col min="15157" max="15157" width="11" style="3" customWidth="1"/>
    <col min="15158" max="15158" width="3" style="3" customWidth="1"/>
    <col min="15159" max="15161" width="9.85546875" style="3" customWidth="1"/>
    <col min="15162" max="15162" width="3" style="3" customWidth="1"/>
    <col min="15163" max="15165" width="9.85546875" style="3" customWidth="1"/>
    <col min="15166" max="15166" width="3" style="3" customWidth="1"/>
    <col min="15167" max="15169" width="9.85546875" style="3" customWidth="1"/>
    <col min="15170" max="15170" width="3" style="3" customWidth="1"/>
    <col min="15171" max="15173" width="9.85546875" style="3" customWidth="1"/>
    <col min="15174" max="15174" width="3" style="3" customWidth="1"/>
    <col min="15175" max="15177" width="10.5703125" style="3" customWidth="1"/>
    <col min="15178" max="15178" width="3" style="3" customWidth="1"/>
    <col min="15179" max="15179" width="21.85546875" style="3" customWidth="1"/>
    <col min="15180" max="15180" width="12.7109375" style="3" customWidth="1"/>
    <col min="15181" max="15181" width="11.5703125" style="3" bestFit="1" customWidth="1"/>
    <col min="15182" max="15182" width="50.42578125" style="3" bestFit="1" customWidth="1"/>
    <col min="15183" max="15184" width="12.85546875" style="3" bestFit="1" customWidth="1"/>
    <col min="15185" max="15185" width="10" style="3"/>
    <col min="15186" max="15186" width="21.7109375" style="3" customWidth="1"/>
    <col min="15187" max="15400" width="10" style="3"/>
    <col min="15401" max="15401" width="13.140625" style="3" customWidth="1"/>
    <col min="15402" max="15402" width="2.28515625" style="3" customWidth="1"/>
    <col min="15403" max="15404" width="10.85546875" style="3" bestFit="1" customWidth="1"/>
    <col min="15405" max="15405" width="10.85546875" style="3" customWidth="1"/>
    <col min="15406" max="15406" width="3" style="3" customWidth="1"/>
    <col min="15407" max="15409" width="9.85546875" style="3" customWidth="1"/>
    <col min="15410" max="15410" width="3" style="3" customWidth="1"/>
    <col min="15411" max="15412" width="10.85546875" style="3" bestFit="1" customWidth="1"/>
    <col min="15413" max="15413" width="11" style="3" customWidth="1"/>
    <col min="15414" max="15414" width="3" style="3" customWidth="1"/>
    <col min="15415" max="15417" width="9.85546875" style="3" customWidth="1"/>
    <col min="15418" max="15418" width="3" style="3" customWidth="1"/>
    <col min="15419" max="15421" width="9.85546875" style="3" customWidth="1"/>
    <col min="15422" max="15422" width="3" style="3" customWidth="1"/>
    <col min="15423" max="15425" width="9.85546875" style="3" customWidth="1"/>
    <col min="15426" max="15426" width="3" style="3" customWidth="1"/>
    <col min="15427" max="15429" width="9.85546875" style="3" customWidth="1"/>
    <col min="15430" max="15430" width="3" style="3" customWidth="1"/>
    <col min="15431" max="15433" width="10.5703125" style="3" customWidth="1"/>
    <col min="15434" max="15434" width="3" style="3" customWidth="1"/>
    <col min="15435" max="15435" width="21.85546875" style="3" customWidth="1"/>
    <col min="15436" max="15436" width="12.7109375" style="3" customWidth="1"/>
    <col min="15437" max="15437" width="11.5703125" style="3" bestFit="1" customWidth="1"/>
    <col min="15438" max="15438" width="50.42578125" style="3" bestFit="1" customWidth="1"/>
    <col min="15439" max="15440" width="12.85546875" style="3" bestFit="1" customWidth="1"/>
    <col min="15441" max="15441" width="10" style="3"/>
    <col min="15442" max="15442" width="21.7109375" style="3" customWidth="1"/>
    <col min="15443" max="15656" width="10" style="3"/>
    <col min="15657" max="15657" width="13.140625" style="3" customWidth="1"/>
    <col min="15658" max="15658" width="2.28515625" style="3" customWidth="1"/>
    <col min="15659" max="15660" width="10.85546875" style="3" bestFit="1" customWidth="1"/>
    <col min="15661" max="15661" width="10.85546875" style="3" customWidth="1"/>
    <col min="15662" max="15662" width="3" style="3" customWidth="1"/>
    <col min="15663" max="15665" width="9.85546875" style="3" customWidth="1"/>
    <col min="15666" max="15666" width="3" style="3" customWidth="1"/>
    <col min="15667" max="15668" width="10.85546875" style="3" bestFit="1" customWidth="1"/>
    <col min="15669" max="15669" width="11" style="3" customWidth="1"/>
    <col min="15670" max="15670" width="3" style="3" customWidth="1"/>
    <col min="15671" max="15673" width="9.85546875" style="3" customWidth="1"/>
    <col min="15674" max="15674" width="3" style="3" customWidth="1"/>
    <col min="15675" max="15677" width="9.85546875" style="3" customWidth="1"/>
    <col min="15678" max="15678" width="3" style="3" customWidth="1"/>
    <col min="15679" max="15681" width="9.85546875" style="3" customWidth="1"/>
    <col min="15682" max="15682" width="3" style="3" customWidth="1"/>
    <col min="15683" max="15685" width="9.85546875" style="3" customWidth="1"/>
    <col min="15686" max="15686" width="3" style="3" customWidth="1"/>
    <col min="15687" max="15689" width="10.5703125" style="3" customWidth="1"/>
    <col min="15690" max="15690" width="3" style="3" customWidth="1"/>
    <col min="15691" max="15691" width="21.85546875" style="3" customWidth="1"/>
    <col min="15692" max="15692" width="12.7109375" style="3" customWidth="1"/>
    <col min="15693" max="15693" width="11.5703125" style="3" bestFit="1" customWidth="1"/>
    <col min="15694" max="15694" width="50.42578125" style="3" bestFit="1" customWidth="1"/>
    <col min="15695" max="15696" width="12.85546875" style="3" bestFit="1" customWidth="1"/>
    <col min="15697" max="15697" width="10" style="3"/>
    <col min="15698" max="15698" width="21.7109375" style="3" customWidth="1"/>
    <col min="15699" max="15912" width="10" style="3"/>
    <col min="15913" max="15913" width="13.140625" style="3" customWidth="1"/>
    <col min="15914" max="15914" width="2.28515625" style="3" customWidth="1"/>
    <col min="15915" max="15916" width="10.85546875" style="3" bestFit="1" customWidth="1"/>
    <col min="15917" max="15917" width="10.85546875" style="3" customWidth="1"/>
    <col min="15918" max="15918" width="3" style="3" customWidth="1"/>
    <col min="15919" max="15921" width="9.85546875" style="3" customWidth="1"/>
    <col min="15922" max="15922" width="3" style="3" customWidth="1"/>
    <col min="15923" max="15924" width="10.85546875" style="3" bestFit="1" customWidth="1"/>
    <col min="15925" max="15925" width="11" style="3" customWidth="1"/>
    <col min="15926" max="15926" width="3" style="3" customWidth="1"/>
    <col min="15927" max="15929" width="9.85546875" style="3" customWidth="1"/>
    <col min="15930" max="15930" width="3" style="3" customWidth="1"/>
    <col min="15931" max="15933" width="9.85546875" style="3" customWidth="1"/>
    <col min="15934" max="15934" width="3" style="3" customWidth="1"/>
    <col min="15935" max="15937" width="9.85546875" style="3" customWidth="1"/>
    <col min="15938" max="15938" width="3" style="3" customWidth="1"/>
    <col min="15939" max="15941" width="9.85546875" style="3" customWidth="1"/>
    <col min="15942" max="15942" width="3" style="3" customWidth="1"/>
    <col min="15943" max="15945" width="10.5703125" style="3" customWidth="1"/>
    <col min="15946" max="15946" width="3" style="3" customWidth="1"/>
    <col min="15947" max="15947" width="21.85546875" style="3" customWidth="1"/>
    <col min="15948" max="15948" width="12.7109375" style="3" customWidth="1"/>
    <col min="15949" max="15949" width="11.5703125" style="3" bestFit="1" customWidth="1"/>
    <col min="15950" max="15950" width="50.42578125" style="3" bestFit="1" customWidth="1"/>
    <col min="15951" max="15952" width="12.85546875" style="3" bestFit="1" customWidth="1"/>
    <col min="15953" max="15953" width="10" style="3"/>
    <col min="15954" max="15954" width="21.7109375" style="3" customWidth="1"/>
    <col min="15955" max="16168" width="10" style="3"/>
    <col min="16169" max="16169" width="13.140625" style="3" customWidth="1"/>
    <col min="16170" max="16170" width="2.28515625" style="3" customWidth="1"/>
    <col min="16171" max="16172" width="10.85546875" style="3" bestFit="1" customWidth="1"/>
    <col min="16173" max="16173" width="10.85546875" style="3" customWidth="1"/>
    <col min="16174" max="16174" width="3" style="3" customWidth="1"/>
    <col min="16175" max="16177" width="9.85546875" style="3" customWidth="1"/>
    <col min="16178" max="16178" width="3" style="3" customWidth="1"/>
    <col min="16179" max="16180" width="10.85546875" style="3" bestFit="1" customWidth="1"/>
    <col min="16181" max="16181" width="11" style="3" customWidth="1"/>
    <col min="16182" max="16182" width="3" style="3" customWidth="1"/>
    <col min="16183" max="16185" width="9.85546875" style="3" customWidth="1"/>
    <col min="16186" max="16186" width="3" style="3" customWidth="1"/>
    <col min="16187" max="16189" width="9.85546875" style="3" customWidth="1"/>
    <col min="16190" max="16190" width="3" style="3" customWidth="1"/>
    <col min="16191" max="16193" width="9.85546875" style="3" customWidth="1"/>
    <col min="16194" max="16194" width="3" style="3" customWidth="1"/>
    <col min="16195" max="16197" width="9.85546875" style="3" customWidth="1"/>
    <col min="16198" max="16198" width="3" style="3" customWidth="1"/>
    <col min="16199" max="16201" width="10.5703125" style="3" customWidth="1"/>
    <col min="16202" max="16202" width="3" style="3" customWidth="1"/>
    <col min="16203" max="16203" width="21.85546875" style="3" customWidth="1"/>
    <col min="16204" max="16204" width="12.7109375" style="3" customWidth="1"/>
    <col min="16205" max="16205" width="11.5703125" style="3" bestFit="1" customWidth="1"/>
    <col min="16206" max="16206" width="50.42578125" style="3" bestFit="1" customWidth="1"/>
    <col min="16207" max="16208" width="12.85546875" style="3" bestFit="1" customWidth="1"/>
    <col min="16209" max="16209" width="10" style="3"/>
    <col min="16210" max="16210" width="21.7109375" style="3" customWidth="1"/>
    <col min="16211" max="16384" width="10" style="3"/>
  </cols>
  <sheetData>
    <row r="1" spans="1:77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>
        <v>1000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O1" s="2"/>
      <c r="BP1" s="2"/>
      <c r="BQ1" s="2"/>
      <c r="BR1" s="2"/>
      <c r="BS1" s="2"/>
      <c r="BT1" s="2"/>
      <c r="BU1" s="2"/>
      <c r="BV1" s="2"/>
      <c r="BW1" s="33" t="s">
        <v>1</v>
      </c>
      <c r="BX1" s="2"/>
      <c r="BY1" s="2"/>
    </row>
    <row r="2" spans="1:77" ht="20.25" x14ac:dyDescent="0.3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O2" s="4"/>
      <c r="BP2" s="4"/>
      <c r="BQ2" s="4"/>
      <c r="BR2" s="4"/>
      <c r="BS2" s="4"/>
      <c r="BT2" s="4"/>
      <c r="BU2" s="4"/>
      <c r="BV2" s="4"/>
      <c r="BW2" s="33" t="s">
        <v>3</v>
      </c>
      <c r="BX2" s="2"/>
      <c r="BY2" s="2"/>
    </row>
    <row r="3" spans="1:7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7"/>
      <c r="BX3" s="4"/>
      <c r="BY3" s="4"/>
    </row>
    <row r="4" spans="1:77" x14ac:dyDescent="0.25">
      <c r="A4" s="8"/>
      <c r="B4" s="4"/>
      <c r="C4" s="40" t="s">
        <v>4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31"/>
      <c r="AQ4" s="31"/>
      <c r="AR4" s="31"/>
      <c r="AS4" s="31"/>
      <c r="AT4" s="31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9"/>
      <c r="BX4" s="4"/>
      <c r="BY4" s="4"/>
    </row>
    <row r="5" spans="1:77" x14ac:dyDescent="0.25">
      <c r="A5" s="8"/>
      <c r="B5" s="4"/>
      <c r="C5" s="39" t="s">
        <v>5</v>
      </c>
      <c r="D5" s="39"/>
      <c r="E5" s="39"/>
      <c r="F5" s="31"/>
      <c r="G5" s="31"/>
      <c r="H5" s="31"/>
      <c r="I5" s="31"/>
      <c r="J5" s="31"/>
      <c r="K5" s="31"/>
      <c r="L5" s="39" t="s">
        <v>6</v>
      </c>
      <c r="M5" s="39"/>
      <c r="N5" s="39"/>
      <c r="O5" s="31"/>
      <c r="P5" s="31"/>
      <c r="Q5" s="31"/>
      <c r="R5" s="31"/>
      <c r="S5" s="31"/>
      <c r="T5" s="4"/>
      <c r="U5" s="39" t="s">
        <v>7</v>
      </c>
      <c r="V5" s="39"/>
      <c r="W5" s="39"/>
      <c r="X5" s="31"/>
      <c r="Y5" s="31"/>
      <c r="Z5" s="31"/>
      <c r="AA5" s="31"/>
      <c r="AB5" s="31"/>
      <c r="AC5" s="4"/>
      <c r="AD5" s="39" t="s">
        <v>8</v>
      </c>
      <c r="AE5" s="39"/>
      <c r="AF5" s="39"/>
      <c r="AG5" s="31"/>
      <c r="AH5" s="31"/>
      <c r="AI5" s="31"/>
      <c r="AJ5" s="31"/>
      <c r="AK5" s="31"/>
      <c r="AL5" s="31"/>
      <c r="AM5" s="39" t="s">
        <v>9</v>
      </c>
      <c r="AN5" s="39"/>
      <c r="AO5" s="39"/>
      <c r="AP5" s="31"/>
      <c r="AQ5" s="31"/>
      <c r="AR5" s="31"/>
      <c r="AS5" s="31"/>
      <c r="AT5" s="31"/>
      <c r="AU5" s="31"/>
      <c r="AV5" s="36" t="s">
        <v>10</v>
      </c>
      <c r="AW5" s="36"/>
      <c r="AX5" s="36"/>
      <c r="AY5" s="31"/>
      <c r="AZ5" s="31"/>
      <c r="BA5" s="31"/>
      <c r="BB5" s="31"/>
      <c r="BC5" s="31"/>
      <c r="BD5" s="31"/>
      <c r="BE5" s="36" t="s">
        <v>11</v>
      </c>
      <c r="BF5" s="36"/>
      <c r="BG5" s="36"/>
      <c r="BH5" s="31"/>
      <c r="BI5" s="31"/>
      <c r="BJ5" s="31"/>
      <c r="BK5" s="31"/>
      <c r="BL5" s="31"/>
      <c r="BM5" s="31"/>
      <c r="BN5" s="36" t="s">
        <v>12</v>
      </c>
      <c r="BO5" s="36"/>
      <c r="BP5" s="36"/>
      <c r="BQ5" s="31"/>
      <c r="BR5" s="31"/>
      <c r="BS5" s="31"/>
      <c r="BT5" s="4"/>
      <c r="BU5" s="4"/>
      <c r="BV5" s="4"/>
      <c r="BW5" s="9"/>
      <c r="BX5" s="2"/>
      <c r="BY5" s="2"/>
    </row>
    <row r="6" spans="1:77" x14ac:dyDescent="0.25">
      <c r="A6" s="8"/>
      <c r="B6" s="4"/>
      <c r="C6" s="40" t="s">
        <v>13</v>
      </c>
      <c r="D6" s="40"/>
      <c r="E6" s="40"/>
      <c r="F6" s="31"/>
      <c r="G6" s="31"/>
      <c r="H6" s="31"/>
      <c r="I6" s="31"/>
      <c r="J6" s="31"/>
      <c r="K6" s="31"/>
      <c r="L6" s="40" t="s">
        <v>14</v>
      </c>
      <c r="M6" s="40"/>
      <c r="N6" s="40"/>
      <c r="O6" s="31"/>
      <c r="P6" s="31"/>
      <c r="Q6" s="31"/>
      <c r="R6" s="31"/>
      <c r="S6" s="31"/>
      <c r="T6" s="4"/>
      <c r="U6" s="40" t="s">
        <v>15</v>
      </c>
      <c r="V6" s="40"/>
      <c r="W6" s="40"/>
      <c r="X6" s="31"/>
      <c r="Y6" s="31"/>
      <c r="Z6" s="31"/>
      <c r="AA6" s="31"/>
      <c r="AB6" s="31"/>
      <c r="AC6" s="4"/>
      <c r="AD6" s="40" t="s">
        <v>16</v>
      </c>
      <c r="AE6" s="40"/>
      <c r="AF6" s="40"/>
      <c r="AG6" s="31"/>
      <c r="AH6" s="31"/>
      <c r="AI6" s="31"/>
      <c r="AJ6" s="31"/>
      <c r="AK6" s="31"/>
      <c r="AL6" s="31"/>
      <c r="AM6" s="40" t="s">
        <v>17</v>
      </c>
      <c r="AN6" s="40"/>
      <c r="AO6" s="40"/>
      <c r="AP6" s="31"/>
      <c r="AQ6" s="31"/>
      <c r="AR6" s="31"/>
      <c r="AS6" s="31"/>
      <c r="AT6" s="31"/>
      <c r="AU6" s="31"/>
      <c r="AV6" s="40" t="s">
        <v>18</v>
      </c>
      <c r="AW6" s="40"/>
      <c r="AX6" s="40"/>
      <c r="AY6" s="31"/>
      <c r="AZ6" s="31"/>
      <c r="BA6" s="31"/>
      <c r="BB6" s="31"/>
      <c r="BC6" s="31"/>
      <c r="BD6" s="31"/>
      <c r="BE6" s="40" t="s">
        <v>19</v>
      </c>
      <c r="BF6" s="40"/>
      <c r="BG6" s="40"/>
      <c r="BH6" s="31"/>
      <c r="BI6" s="31"/>
      <c r="BJ6" s="31"/>
      <c r="BK6" s="31"/>
      <c r="BL6" s="31"/>
      <c r="BM6" s="31"/>
      <c r="BN6" s="40" t="s">
        <v>20</v>
      </c>
      <c r="BO6" s="40"/>
      <c r="BP6" s="40"/>
      <c r="BQ6" s="31"/>
      <c r="BR6" s="31"/>
      <c r="BS6" s="31"/>
      <c r="BT6" s="4"/>
      <c r="BU6" s="4"/>
      <c r="BV6" s="4"/>
      <c r="BW6" s="9"/>
      <c r="BX6" s="2"/>
      <c r="BY6" s="2"/>
    </row>
    <row r="7" spans="1:77" x14ac:dyDescent="0.25">
      <c r="A7" s="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9"/>
      <c r="BX7" s="4"/>
      <c r="BY7" s="4"/>
    </row>
    <row r="8" spans="1:77" x14ac:dyDescent="0.25">
      <c r="A8" s="10" t="s">
        <v>21</v>
      </c>
      <c r="B8" s="11"/>
      <c r="C8" s="20">
        <v>2011</v>
      </c>
      <c r="D8" s="20">
        <v>2012</v>
      </c>
      <c r="E8" s="20">
        <v>2013</v>
      </c>
      <c r="F8" s="20">
        <v>2014</v>
      </c>
      <c r="G8" s="20">
        <v>2015</v>
      </c>
      <c r="H8" s="20">
        <v>2016</v>
      </c>
      <c r="I8" s="20">
        <v>2017</v>
      </c>
      <c r="J8" s="20">
        <v>2018</v>
      </c>
      <c r="K8" s="20"/>
      <c r="L8" s="20">
        <v>2011</v>
      </c>
      <c r="M8" s="20">
        <v>2012</v>
      </c>
      <c r="N8" s="20">
        <v>2013</v>
      </c>
      <c r="O8" s="20">
        <v>2014</v>
      </c>
      <c r="P8" s="20">
        <v>2015</v>
      </c>
      <c r="Q8" s="20">
        <v>2016</v>
      </c>
      <c r="R8" s="20">
        <v>2017</v>
      </c>
      <c r="S8" s="20">
        <v>2018</v>
      </c>
      <c r="T8" s="20"/>
      <c r="U8" s="20">
        <v>2011</v>
      </c>
      <c r="V8" s="20">
        <v>2012</v>
      </c>
      <c r="W8" s="20">
        <v>2013</v>
      </c>
      <c r="X8" s="20">
        <v>2014</v>
      </c>
      <c r="Y8" s="20">
        <v>2015</v>
      </c>
      <c r="Z8" s="20">
        <v>2016</v>
      </c>
      <c r="AA8" s="20">
        <v>2017</v>
      </c>
      <c r="AB8" s="20">
        <v>2018</v>
      </c>
      <c r="AC8" s="20"/>
      <c r="AD8" s="20">
        <v>2011</v>
      </c>
      <c r="AE8" s="20">
        <v>2012</v>
      </c>
      <c r="AF8" s="20">
        <v>2013</v>
      </c>
      <c r="AG8" s="20">
        <v>2014</v>
      </c>
      <c r="AH8" s="20">
        <v>2015</v>
      </c>
      <c r="AI8" s="20">
        <v>2016</v>
      </c>
      <c r="AJ8" s="20">
        <v>2017</v>
      </c>
      <c r="AK8" s="20">
        <v>2018</v>
      </c>
      <c r="AL8" s="20"/>
      <c r="AM8" s="20">
        <v>2011</v>
      </c>
      <c r="AN8" s="20">
        <v>2012</v>
      </c>
      <c r="AO8" s="20">
        <v>2013</v>
      </c>
      <c r="AP8" s="20">
        <v>2014</v>
      </c>
      <c r="AQ8" s="20">
        <v>2015</v>
      </c>
      <c r="AR8" s="20">
        <v>2016</v>
      </c>
      <c r="AS8" s="20">
        <v>2017</v>
      </c>
      <c r="AT8" s="20">
        <v>2018</v>
      </c>
      <c r="AU8" s="20"/>
      <c r="AV8" s="20">
        <v>2011</v>
      </c>
      <c r="AW8" s="20">
        <v>2012</v>
      </c>
      <c r="AX8" s="20">
        <v>2013</v>
      </c>
      <c r="AY8" s="20">
        <v>2014</v>
      </c>
      <c r="AZ8" s="20">
        <v>2015</v>
      </c>
      <c r="BA8" s="20">
        <v>2016</v>
      </c>
      <c r="BB8" s="20">
        <v>2017</v>
      </c>
      <c r="BC8" s="20">
        <v>2018</v>
      </c>
      <c r="BD8" s="20"/>
      <c r="BE8" s="20">
        <v>2011</v>
      </c>
      <c r="BF8" s="20">
        <v>2012</v>
      </c>
      <c r="BG8" s="20">
        <v>2013</v>
      </c>
      <c r="BH8" s="20">
        <v>2014</v>
      </c>
      <c r="BI8" s="20">
        <v>2015</v>
      </c>
      <c r="BJ8" s="20">
        <v>2016</v>
      </c>
      <c r="BK8" s="20">
        <v>2017</v>
      </c>
      <c r="BL8" s="20">
        <v>2018</v>
      </c>
      <c r="BM8" s="20"/>
      <c r="BN8" s="20">
        <v>2011</v>
      </c>
      <c r="BO8" s="20">
        <v>2012</v>
      </c>
      <c r="BP8" s="20">
        <v>2013</v>
      </c>
      <c r="BQ8" s="20">
        <v>2014</v>
      </c>
      <c r="BR8" s="20">
        <v>2015</v>
      </c>
      <c r="BS8" s="20">
        <v>2016</v>
      </c>
      <c r="BT8" s="11">
        <v>2017</v>
      </c>
      <c r="BU8" s="11">
        <v>2018</v>
      </c>
      <c r="BV8" s="11"/>
      <c r="BW8" s="21" t="s">
        <v>21</v>
      </c>
      <c r="BX8" s="19"/>
      <c r="BY8" s="19"/>
    </row>
    <row r="9" spans="1:77" x14ac:dyDescent="0.25">
      <c r="A9" s="8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22"/>
      <c r="BI9" s="22"/>
      <c r="BJ9" s="22"/>
      <c r="BK9" s="22"/>
      <c r="BL9" s="22"/>
      <c r="BM9" s="4"/>
      <c r="BN9" s="4"/>
      <c r="BO9" s="4"/>
      <c r="BP9" s="4"/>
      <c r="BQ9" s="4"/>
      <c r="BR9" s="4"/>
      <c r="BS9" s="4"/>
      <c r="BT9" s="4"/>
      <c r="BU9" s="4"/>
      <c r="BV9" s="4"/>
      <c r="BW9" s="9"/>
      <c r="BX9" s="4"/>
      <c r="BY9" s="4"/>
    </row>
    <row r="10" spans="1:77" x14ac:dyDescent="0.25">
      <c r="A10" s="8" t="s">
        <v>22</v>
      </c>
      <c r="B10" s="12"/>
      <c r="C10" s="22">
        <v>19764.958999999999</v>
      </c>
      <c r="D10" s="22">
        <v>23459.957999999999</v>
      </c>
      <c r="E10" s="22">
        <v>28445.763999999999</v>
      </c>
      <c r="F10" s="22">
        <v>32706.946</v>
      </c>
      <c r="G10" s="22">
        <v>34876.985000000001</v>
      </c>
      <c r="H10" s="22">
        <v>39685.212</v>
      </c>
      <c r="I10" s="22">
        <v>48420.673000000003</v>
      </c>
      <c r="J10" s="22">
        <v>51995.608999999997</v>
      </c>
      <c r="K10" s="23"/>
      <c r="L10" s="22">
        <v>2500.1709999999998</v>
      </c>
      <c r="M10" s="22">
        <v>2703.192</v>
      </c>
      <c r="N10" s="22">
        <v>3261.7440000000001</v>
      </c>
      <c r="O10" s="22">
        <f t="shared" ref="O10:O21" si="0">+BQ10-BH10-AY10-AP10-AG10-X10-F10</f>
        <v>3047.492000000002</v>
      </c>
      <c r="P10" s="22">
        <f t="shared" ref="P10:P21" si="1">(+BR10-BI10-AZ10-AQ10-AH10-Y10-G10)</f>
        <v>3461.6750000000029</v>
      </c>
      <c r="Q10" s="22">
        <f t="shared" ref="Q10:Q21" si="2">((+BS10-BJ10-BA10-AR10-AI10-Z10-H10))</f>
        <v>3020.0629999999946</v>
      </c>
      <c r="R10" s="22">
        <v>3406.538</v>
      </c>
      <c r="S10" s="22">
        <v>3967.8419999999996</v>
      </c>
      <c r="T10" s="22"/>
      <c r="U10" s="22">
        <v>618.78800000000001</v>
      </c>
      <c r="V10" s="22">
        <v>466.11500000000001</v>
      </c>
      <c r="W10" s="22">
        <v>4212.2370000000001</v>
      </c>
      <c r="X10" s="22">
        <v>776.38</v>
      </c>
      <c r="Y10" s="22">
        <v>95.168999999999997</v>
      </c>
      <c r="Z10" s="22">
        <v>2138.37</v>
      </c>
      <c r="AA10" s="22">
        <v>4343.68</v>
      </c>
      <c r="AB10" s="22">
        <v>154.82599999999999</v>
      </c>
      <c r="AC10" s="22"/>
      <c r="AD10" s="22">
        <v>157.04300000000001</v>
      </c>
      <c r="AE10" s="22">
        <v>152.72300000000001</v>
      </c>
      <c r="AF10" s="22">
        <v>137.87100000000001</v>
      </c>
      <c r="AG10" s="22">
        <v>344.803</v>
      </c>
      <c r="AH10" s="22">
        <v>417.94</v>
      </c>
      <c r="AI10" s="22">
        <v>334.47399999999999</v>
      </c>
      <c r="AJ10" s="22">
        <v>468.49599999999998</v>
      </c>
      <c r="AK10" s="22">
        <v>270.93599999999998</v>
      </c>
      <c r="AL10" s="22"/>
      <c r="AM10" s="22">
        <v>34.152000000000001</v>
      </c>
      <c r="AN10" s="22">
        <v>640.56700000000001</v>
      </c>
      <c r="AO10" s="22">
        <v>12.599</v>
      </c>
      <c r="AP10" s="22">
        <v>8.2469999999999999</v>
      </c>
      <c r="AQ10" s="22">
        <v>0</v>
      </c>
      <c r="AR10" s="22">
        <v>-9.8000000000000004E-2</v>
      </c>
      <c r="AS10" s="22">
        <v>57.057000000000002</v>
      </c>
      <c r="AT10" s="22">
        <v>0.29299999999999998</v>
      </c>
      <c r="AU10" s="22"/>
      <c r="AV10" s="22">
        <v>296.30799999999999</v>
      </c>
      <c r="AW10" s="22">
        <v>527.16899999999998</v>
      </c>
      <c r="AX10" s="22">
        <v>527.58299999999997</v>
      </c>
      <c r="AY10" s="22">
        <v>640.11699999999996</v>
      </c>
      <c r="AZ10" s="22">
        <v>797.76300000000003</v>
      </c>
      <c r="BA10" s="22">
        <v>1081.396</v>
      </c>
      <c r="BB10" s="22">
        <v>1540.578</v>
      </c>
      <c r="BC10" s="22">
        <v>1661.797</v>
      </c>
      <c r="BD10" s="22"/>
      <c r="BE10" s="22">
        <v>127.836</v>
      </c>
      <c r="BF10" s="22">
        <v>137.73099999999999</v>
      </c>
      <c r="BG10" s="22">
        <v>274.21199999999999</v>
      </c>
      <c r="BH10" s="22">
        <v>383.95100000000002</v>
      </c>
      <c r="BI10" s="22">
        <v>459.64299999999997</v>
      </c>
      <c r="BJ10" s="22">
        <v>460.58199999999999</v>
      </c>
      <c r="BK10" s="22">
        <v>540.88900000000001</v>
      </c>
      <c r="BL10" s="22">
        <v>153.46100000000001</v>
      </c>
      <c r="BM10" s="22"/>
      <c r="BN10" s="22">
        <v>23499.256999999998</v>
      </c>
      <c r="BO10" s="22">
        <v>28087.455000000002</v>
      </c>
      <c r="BP10" s="22">
        <v>36872.01</v>
      </c>
      <c r="BQ10" s="22">
        <v>37907.936000000002</v>
      </c>
      <c r="BR10" s="22">
        <v>40109.175000000003</v>
      </c>
      <c r="BS10" s="22">
        <v>46719.999000000003</v>
      </c>
      <c r="BT10" s="22">
        <v>58777.911000000007</v>
      </c>
      <c r="BU10" s="22">
        <v>58204.764000000003</v>
      </c>
      <c r="BV10" s="22"/>
      <c r="BW10" s="9" t="s">
        <v>23</v>
      </c>
      <c r="BX10" s="18"/>
      <c r="BY10" s="18"/>
    </row>
    <row r="11" spans="1:77" x14ac:dyDescent="0.25">
      <c r="A11" s="8" t="s">
        <v>24</v>
      </c>
      <c r="B11" s="12"/>
      <c r="C11" s="22">
        <v>21092.749</v>
      </c>
      <c r="D11" s="22">
        <v>22738.403999999999</v>
      </c>
      <c r="E11" s="22">
        <v>27582.27</v>
      </c>
      <c r="F11" s="22">
        <v>29522.848000000002</v>
      </c>
      <c r="G11" s="22">
        <v>34612.692000000003</v>
      </c>
      <c r="H11" s="22">
        <v>38361.379999999997</v>
      </c>
      <c r="I11" s="22">
        <v>39994.383999999998</v>
      </c>
      <c r="J11" s="22">
        <v>52558.22</v>
      </c>
      <c r="K11" s="23"/>
      <c r="L11" s="22">
        <v>1693.7560000000001</v>
      </c>
      <c r="M11" s="22">
        <v>2764.8649999999998</v>
      </c>
      <c r="N11" s="22">
        <v>2715.8870000000002</v>
      </c>
      <c r="O11" s="22">
        <f t="shared" si="0"/>
        <v>2403.0069999999942</v>
      </c>
      <c r="P11" s="22">
        <f t="shared" si="1"/>
        <v>3213.0989999999947</v>
      </c>
      <c r="Q11" s="22">
        <f t="shared" si="2"/>
        <v>3672.137999999999</v>
      </c>
      <c r="R11" s="22">
        <v>3993.8890000000001</v>
      </c>
      <c r="S11" s="22">
        <v>4758.5780000000004</v>
      </c>
      <c r="T11" s="22"/>
      <c r="U11" s="22">
        <v>333.81299999999999</v>
      </c>
      <c r="V11" s="22">
        <v>19.521000000000001</v>
      </c>
      <c r="W11" s="22">
        <v>509.4</v>
      </c>
      <c r="X11" s="22">
        <v>681.36300000000006</v>
      </c>
      <c r="Y11" s="22">
        <v>133.22800000000001</v>
      </c>
      <c r="Z11" s="22">
        <v>133.48500000000001</v>
      </c>
      <c r="AA11" s="22">
        <v>171.15299999999999</v>
      </c>
      <c r="AB11" s="22">
        <v>203.28200000000001</v>
      </c>
      <c r="AC11" s="22"/>
      <c r="AD11" s="22">
        <v>139.70500000000001</v>
      </c>
      <c r="AE11" s="22">
        <v>166.68</v>
      </c>
      <c r="AF11" s="22">
        <v>202.291</v>
      </c>
      <c r="AG11" s="22">
        <v>87.656000000000006</v>
      </c>
      <c r="AH11" s="22">
        <v>299.13299999999998</v>
      </c>
      <c r="AI11" s="22">
        <v>301.90600000000001</v>
      </c>
      <c r="AJ11" s="22">
        <v>337.06900000000002</v>
      </c>
      <c r="AK11" s="22">
        <v>419.34800000000001</v>
      </c>
      <c r="AL11" s="22"/>
      <c r="AM11" s="22">
        <v>18.626999999999999</v>
      </c>
      <c r="AN11" s="22">
        <v>132.72499999999999</v>
      </c>
      <c r="AO11" s="22">
        <v>6.7389999999999999</v>
      </c>
      <c r="AP11" s="22">
        <v>31.198</v>
      </c>
      <c r="AQ11" s="22">
        <v>11.628</v>
      </c>
      <c r="AR11" s="22">
        <v>36.930999999999997</v>
      </c>
      <c r="AS11" s="22">
        <v>42.677</v>
      </c>
      <c r="AT11" s="22">
        <v>14.118</v>
      </c>
      <c r="AU11" s="22"/>
      <c r="AV11" s="22">
        <v>570.13699999999994</v>
      </c>
      <c r="AW11" s="22">
        <v>871.678</v>
      </c>
      <c r="AX11" s="22">
        <v>667.46299999999997</v>
      </c>
      <c r="AY11" s="22">
        <v>842.55399999999997</v>
      </c>
      <c r="AZ11" s="22">
        <v>800.77200000000005</v>
      </c>
      <c r="BA11" s="22">
        <v>1212.338</v>
      </c>
      <c r="BB11" s="22">
        <v>1294.0150000000001</v>
      </c>
      <c r="BC11" s="22">
        <v>2001.2850000000001</v>
      </c>
      <c r="BD11" s="22"/>
      <c r="BE11" s="22">
        <v>706.98699999999997</v>
      </c>
      <c r="BF11" s="22">
        <v>824.30100000000004</v>
      </c>
      <c r="BG11" s="22">
        <v>816.32399999999996</v>
      </c>
      <c r="BH11" s="22">
        <v>855.66300000000001</v>
      </c>
      <c r="BI11" s="22">
        <v>1082.857</v>
      </c>
      <c r="BJ11" s="22">
        <v>1006.115</v>
      </c>
      <c r="BK11" s="22">
        <v>1064.3320000000001</v>
      </c>
      <c r="BL11" s="22">
        <v>1059.546</v>
      </c>
      <c r="BM11" s="22"/>
      <c r="BN11" s="22">
        <v>24555.774000000001</v>
      </c>
      <c r="BO11" s="22">
        <v>27518.173999999999</v>
      </c>
      <c r="BP11" s="22">
        <v>32500.374</v>
      </c>
      <c r="BQ11" s="22">
        <v>34424.288999999997</v>
      </c>
      <c r="BR11" s="22">
        <v>40153.409</v>
      </c>
      <c r="BS11" s="22">
        <v>44724.292999999998</v>
      </c>
      <c r="BT11" s="22">
        <v>46897.519</v>
      </c>
      <c r="BU11" s="22">
        <v>61014.377</v>
      </c>
      <c r="BV11" s="22"/>
      <c r="BW11" s="9" t="s">
        <v>64</v>
      </c>
      <c r="BX11" s="18"/>
      <c r="BY11" s="18"/>
    </row>
    <row r="12" spans="1:77" x14ac:dyDescent="0.25">
      <c r="A12" s="8" t="s">
        <v>25</v>
      </c>
      <c r="B12" s="12"/>
      <c r="C12" s="22">
        <v>16592.598999999998</v>
      </c>
      <c r="D12" s="22">
        <v>18274.874</v>
      </c>
      <c r="E12" s="22">
        <v>21323.178</v>
      </c>
      <c r="F12" s="22">
        <v>22864.937000000002</v>
      </c>
      <c r="G12" s="22">
        <v>26796.760999999999</v>
      </c>
      <c r="H12" s="22">
        <v>30496.694</v>
      </c>
      <c r="I12" s="22">
        <v>33201.256000000001</v>
      </c>
      <c r="J12" s="22">
        <v>41249.512000000002</v>
      </c>
      <c r="K12" s="22"/>
      <c r="L12" s="22">
        <v>2690.0239999999999</v>
      </c>
      <c r="M12" s="22">
        <v>2184.3040000000001</v>
      </c>
      <c r="N12" s="22">
        <v>1963.2269999999999</v>
      </c>
      <c r="O12" s="22">
        <f t="shared" si="0"/>
        <v>5389.5349999999962</v>
      </c>
      <c r="P12" s="22">
        <f t="shared" si="1"/>
        <v>2722.3099999999977</v>
      </c>
      <c r="Q12" s="22">
        <f t="shared" si="2"/>
        <v>3258.4139999999934</v>
      </c>
      <c r="R12" s="22">
        <v>3084.0940000000001</v>
      </c>
      <c r="S12" s="22">
        <v>3654.5969999999998</v>
      </c>
      <c r="T12" s="22"/>
      <c r="U12" s="22">
        <v>344.678</v>
      </c>
      <c r="V12" s="22">
        <v>142.55699999999999</v>
      </c>
      <c r="W12" s="22">
        <v>277.59899999999999</v>
      </c>
      <c r="X12" s="22">
        <v>1514.3630000000001</v>
      </c>
      <c r="Y12" s="22">
        <v>1758.6320000000001</v>
      </c>
      <c r="Z12" s="22">
        <v>4180.7809999999999</v>
      </c>
      <c r="AA12" s="22">
        <v>238.90299999999999</v>
      </c>
      <c r="AB12" s="22">
        <v>244.84700000000001</v>
      </c>
      <c r="AC12" s="22"/>
      <c r="AD12" s="22">
        <v>153.96899999999999</v>
      </c>
      <c r="AE12" s="22">
        <v>187.274</v>
      </c>
      <c r="AF12" s="22">
        <v>103.941</v>
      </c>
      <c r="AG12" s="22">
        <v>239.62799999999999</v>
      </c>
      <c r="AH12" s="22">
        <v>171.45099999999999</v>
      </c>
      <c r="AI12" s="22">
        <v>602.76099999999997</v>
      </c>
      <c r="AJ12" s="22">
        <v>257.20800000000003</v>
      </c>
      <c r="AK12" s="22">
        <v>186.602</v>
      </c>
      <c r="AL12" s="22"/>
      <c r="AM12" s="22">
        <v>23.077999999999999</v>
      </c>
      <c r="AN12" s="22">
        <v>8.9</v>
      </c>
      <c r="AO12" s="22">
        <v>17.530999999999999</v>
      </c>
      <c r="AP12" s="22">
        <v>631.76199999999994</v>
      </c>
      <c r="AQ12" s="22">
        <v>118.496</v>
      </c>
      <c r="AR12" s="22">
        <v>11.976000000000001</v>
      </c>
      <c r="AS12" s="22">
        <v>46.152000000000001</v>
      </c>
      <c r="AT12" s="22">
        <v>100.274</v>
      </c>
      <c r="AU12" s="22"/>
      <c r="AV12" s="22">
        <v>598.94500000000005</v>
      </c>
      <c r="AW12" s="22">
        <v>767.65800000000002</v>
      </c>
      <c r="AX12" s="22">
        <v>936.40300000000002</v>
      </c>
      <c r="AY12" s="22">
        <v>1162.796</v>
      </c>
      <c r="AZ12" s="22">
        <v>1157.0260000000001</v>
      </c>
      <c r="BA12" s="22">
        <v>1483.26</v>
      </c>
      <c r="BB12" s="22">
        <v>1633.94</v>
      </c>
      <c r="BC12" s="22">
        <v>1939.634</v>
      </c>
      <c r="BD12" s="22"/>
      <c r="BE12" s="22">
        <v>270.49299999999999</v>
      </c>
      <c r="BF12" s="22">
        <v>247.17599999999999</v>
      </c>
      <c r="BG12" s="22">
        <v>146.08600000000001</v>
      </c>
      <c r="BH12" s="22">
        <v>164.65100000000001</v>
      </c>
      <c r="BI12" s="22">
        <v>193.43899999999999</v>
      </c>
      <c r="BJ12" s="22">
        <v>235.49100000000001</v>
      </c>
      <c r="BK12" s="22">
        <v>597.74400000000003</v>
      </c>
      <c r="BL12" s="22">
        <v>841.87900000000002</v>
      </c>
      <c r="BM12" s="22"/>
      <c r="BN12" s="22">
        <v>20673.786</v>
      </c>
      <c r="BO12" s="22">
        <v>21812.743000000002</v>
      </c>
      <c r="BP12" s="22">
        <v>24767.965</v>
      </c>
      <c r="BQ12" s="22">
        <v>31967.671999999999</v>
      </c>
      <c r="BR12" s="22">
        <v>32918.114999999998</v>
      </c>
      <c r="BS12" s="22">
        <v>40269.377</v>
      </c>
      <c r="BT12" s="22">
        <v>39059.296999999999</v>
      </c>
      <c r="BU12" s="22">
        <v>48217.345000000001</v>
      </c>
      <c r="BV12" s="22"/>
      <c r="BW12" s="9" t="s">
        <v>26</v>
      </c>
      <c r="BX12" s="18"/>
      <c r="BY12" s="18"/>
    </row>
    <row r="13" spans="1:77" x14ac:dyDescent="0.25">
      <c r="A13" s="8" t="s">
        <v>27</v>
      </c>
      <c r="B13" s="12"/>
      <c r="C13" s="22">
        <v>19286.62</v>
      </c>
      <c r="D13" s="22">
        <v>19957.093000000001</v>
      </c>
      <c r="E13" s="22">
        <v>24122.491999999998</v>
      </c>
      <c r="F13" s="22">
        <v>25857.871999999999</v>
      </c>
      <c r="G13" s="22">
        <v>31913.23</v>
      </c>
      <c r="H13" s="22">
        <v>32446.010999999999</v>
      </c>
      <c r="I13" s="22">
        <v>37082.457000000002</v>
      </c>
      <c r="J13" s="22">
        <v>45049.034</v>
      </c>
      <c r="K13" s="22"/>
      <c r="L13" s="22">
        <v>3221.8409999999999</v>
      </c>
      <c r="M13" s="22">
        <v>8005.5349999999999</v>
      </c>
      <c r="N13" s="22">
        <v>5009.8940000000002</v>
      </c>
      <c r="O13" s="22">
        <f t="shared" si="0"/>
        <v>6418.0239999999976</v>
      </c>
      <c r="P13" s="22">
        <f t="shared" si="1"/>
        <v>8714.3080000000082</v>
      </c>
      <c r="Q13" s="22">
        <f t="shared" si="2"/>
        <v>14936.420632000001</v>
      </c>
      <c r="R13" s="22">
        <v>12785.394</v>
      </c>
      <c r="S13" s="22">
        <v>16940.161</v>
      </c>
      <c r="T13" s="22"/>
      <c r="U13" s="22">
        <v>84.602999999999994</v>
      </c>
      <c r="V13" s="22">
        <v>96.701999999999998</v>
      </c>
      <c r="W13" s="22">
        <v>221.351</v>
      </c>
      <c r="X13" s="22">
        <v>163.273</v>
      </c>
      <c r="Y13" s="22">
        <v>141.22</v>
      </c>
      <c r="Z13" s="22">
        <v>42.521368000000002</v>
      </c>
      <c r="AA13" s="22">
        <v>745.94299999999998</v>
      </c>
      <c r="AB13" s="22">
        <v>148.12700000000001</v>
      </c>
      <c r="AC13" s="22"/>
      <c r="AD13" s="22">
        <v>61.768000000000001</v>
      </c>
      <c r="AE13" s="22">
        <v>94.62</v>
      </c>
      <c r="AF13" s="22">
        <v>54.942999999999998</v>
      </c>
      <c r="AG13" s="22">
        <v>107.86199999999999</v>
      </c>
      <c r="AH13" s="22">
        <v>420.005</v>
      </c>
      <c r="AI13" s="22">
        <v>119.639</v>
      </c>
      <c r="AJ13" s="22">
        <v>85.242000000000004</v>
      </c>
      <c r="AK13" s="22">
        <v>58.654000000000003</v>
      </c>
      <c r="AL13" s="22"/>
      <c r="AM13" s="22">
        <v>18.478000000000002</v>
      </c>
      <c r="AN13" s="22">
        <v>77.712999999999994</v>
      </c>
      <c r="AO13" s="22">
        <v>8.4239999999999995</v>
      </c>
      <c r="AP13" s="22">
        <v>15.587999999999999</v>
      </c>
      <c r="AQ13" s="22">
        <v>21.114000000000001</v>
      </c>
      <c r="AR13" s="22">
        <v>56.036999999999999</v>
      </c>
      <c r="AS13" s="22">
        <v>24.978999999999999</v>
      </c>
      <c r="AT13" s="22">
        <v>32.798999999999999</v>
      </c>
      <c r="AU13" s="22"/>
      <c r="AV13" s="22">
        <v>675.09699999999998</v>
      </c>
      <c r="AW13" s="22">
        <v>670.40700000000004</v>
      </c>
      <c r="AX13" s="22">
        <v>813.40800000000002</v>
      </c>
      <c r="AY13" s="22">
        <v>1339.25</v>
      </c>
      <c r="AZ13" s="22">
        <v>1376.7149999999999</v>
      </c>
      <c r="BA13" s="22">
        <v>1404.998</v>
      </c>
      <c r="BB13" s="22">
        <v>1896.6859999999999</v>
      </c>
      <c r="BC13" s="22">
        <v>1947.8030000000001</v>
      </c>
      <c r="BD13" s="22"/>
      <c r="BE13" s="22">
        <v>174.74600000000001</v>
      </c>
      <c r="BF13" s="22">
        <v>228.77799999999999</v>
      </c>
      <c r="BG13" s="22">
        <v>257.94799999999998</v>
      </c>
      <c r="BH13" s="22">
        <v>167.40899999999999</v>
      </c>
      <c r="BI13" s="22">
        <v>384.64499999999998</v>
      </c>
      <c r="BJ13" s="22">
        <v>700.29700000000003</v>
      </c>
      <c r="BK13" s="22">
        <v>421.29500000000002</v>
      </c>
      <c r="BL13" s="22">
        <v>433.30399999999997</v>
      </c>
      <c r="BM13" s="22"/>
      <c r="BN13" s="22">
        <v>23523.152999999998</v>
      </c>
      <c r="BO13" s="22">
        <v>29130.847999999998</v>
      </c>
      <c r="BP13" s="22">
        <v>30488.46</v>
      </c>
      <c r="BQ13" s="22">
        <v>34069.277999999998</v>
      </c>
      <c r="BR13" s="22">
        <v>42971.237000000001</v>
      </c>
      <c r="BS13" s="22">
        <v>49705.923999999999</v>
      </c>
      <c r="BT13" s="22">
        <v>53041.995999999999</v>
      </c>
      <c r="BU13" s="22">
        <v>64609.881999999998</v>
      </c>
      <c r="BV13" s="22"/>
      <c r="BW13" s="9" t="s">
        <v>28</v>
      </c>
      <c r="BX13" s="18"/>
      <c r="BY13" s="18"/>
    </row>
    <row r="14" spans="1:77" x14ac:dyDescent="0.25">
      <c r="A14" s="8" t="s">
        <v>29</v>
      </c>
      <c r="B14" s="12"/>
      <c r="C14" s="22">
        <v>23287.72</v>
      </c>
      <c r="D14" s="22">
        <v>26476.124</v>
      </c>
      <c r="E14" s="22">
        <v>30177.577000000001</v>
      </c>
      <c r="F14" s="22">
        <v>32384.816999999999</v>
      </c>
      <c r="G14" s="22">
        <v>36221.021000000001</v>
      </c>
      <c r="H14" s="22">
        <v>42368.6</v>
      </c>
      <c r="I14" s="22">
        <v>50949.455999999998</v>
      </c>
      <c r="J14" s="22">
        <v>61218.542000000001</v>
      </c>
      <c r="K14" s="22"/>
      <c r="L14" s="22">
        <v>2961.3820000000001</v>
      </c>
      <c r="M14" s="22">
        <v>2756.85</v>
      </c>
      <c r="N14" s="22">
        <v>3439.3280000000004</v>
      </c>
      <c r="O14" s="22">
        <f t="shared" si="0"/>
        <v>3675.5810000000019</v>
      </c>
      <c r="P14" s="22">
        <f t="shared" si="1"/>
        <v>3705.6780000000072</v>
      </c>
      <c r="Q14" s="22">
        <f t="shared" si="2"/>
        <v>4593.8273710000067</v>
      </c>
      <c r="R14" s="22">
        <v>3440.8090000000002</v>
      </c>
      <c r="S14" s="22">
        <v>4373.9040000000005</v>
      </c>
      <c r="T14" s="22"/>
      <c r="U14" s="22">
        <v>30.260999999999999</v>
      </c>
      <c r="V14" s="22">
        <v>279.31200000000001</v>
      </c>
      <c r="W14" s="22">
        <v>62.287999999999997</v>
      </c>
      <c r="X14" s="22">
        <v>123.312</v>
      </c>
      <c r="Y14" s="22">
        <v>142.376</v>
      </c>
      <c r="Z14" s="22">
        <v>142.46199999999999</v>
      </c>
      <c r="AA14" s="22">
        <v>683.49199999999996</v>
      </c>
      <c r="AB14" s="22">
        <v>2130.7959999999998</v>
      </c>
      <c r="AC14" s="22"/>
      <c r="AD14" s="22">
        <v>59.796999999999997</v>
      </c>
      <c r="AE14" s="22">
        <v>132.50399999999999</v>
      </c>
      <c r="AF14" s="22">
        <v>85.007000000000005</v>
      </c>
      <c r="AG14" s="22">
        <v>115.31699999999999</v>
      </c>
      <c r="AH14" s="22">
        <v>97.373000000000005</v>
      </c>
      <c r="AI14" s="22">
        <v>42.307628999999999</v>
      </c>
      <c r="AJ14" s="22">
        <v>147.62700000000001</v>
      </c>
      <c r="AK14" s="22">
        <v>37.125999999999998</v>
      </c>
      <c r="AL14" s="22"/>
      <c r="AM14" s="22">
        <v>17.388000000000002</v>
      </c>
      <c r="AN14" s="22">
        <v>332.88400000000001</v>
      </c>
      <c r="AO14" s="22">
        <v>5.835</v>
      </c>
      <c r="AP14" s="22">
        <v>46.762</v>
      </c>
      <c r="AQ14" s="22">
        <v>41.884999999999998</v>
      </c>
      <c r="AR14" s="22">
        <v>586.28</v>
      </c>
      <c r="AS14" s="22">
        <v>720.74800000000005</v>
      </c>
      <c r="AT14" s="22">
        <v>32.78</v>
      </c>
      <c r="AU14" s="22"/>
      <c r="AV14" s="22">
        <v>686.83799999999997</v>
      </c>
      <c r="AW14" s="22">
        <v>718.71600000000001</v>
      </c>
      <c r="AX14" s="22">
        <v>970.83299999999997</v>
      </c>
      <c r="AY14" s="22">
        <v>976.80799999999999</v>
      </c>
      <c r="AZ14" s="22">
        <v>1384.7249999999999</v>
      </c>
      <c r="BA14" s="22">
        <v>1592.912</v>
      </c>
      <c r="BB14" s="22">
        <v>1334.146</v>
      </c>
      <c r="BC14" s="22">
        <v>1880.1420000000001</v>
      </c>
      <c r="BD14" s="22"/>
      <c r="BE14" s="22">
        <v>89.611999999999995</v>
      </c>
      <c r="BF14" s="22">
        <v>129.33199999999999</v>
      </c>
      <c r="BG14" s="22">
        <v>160.095</v>
      </c>
      <c r="BH14" s="22">
        <v>232.22</v>
      </c>
      <c r="BI14" s="22">
        <v>159.35</v>
      </c>
      <c r="BJ14" s="22">
        <v>188.352</v>
      </c>
      <c r="BK14" s="22">
        <v>209.79300000000001</v>
      </c>
      <c r="BL14" s="22">
        <v>342.84899999999999</v>
      </c>
      <c r="BM14" s="22"/>
      <c r="BN14" s="22">
        <v>27132.998</v>
      </c>
      <c r="BO14" s="22">
        <v>30825.721999999998</v>
      </c>
      <c r="BP14" s="22">
        <v>34900.963000000003</v>
      </c>
      <c r="BQ14" s="22">
        <v>37554.817000000003</v>
      </c>
      <c r="BR14" s="22">
        <v>41752.408000000003</v>
      </c>
      <c r="BS14" s="22">
        <v>49514.741000000002</v>
      </c>
      <c r="BT14" s="22">
        <v>57486.070999999996</v>
      </c>
      <c r="BU14" s="22">
        <v>70016.138999999996</v>
      </c>
      <c r="BV14" s="22"/>
      <c r="BW14" s="9" t="s">
        <v>30</v>
      </c>
      <c r="BX14" s="18"/>
      <c r="BY14" s="18"/>
    </row>
    <row r="15" spans="1:77" x14ac:dyDescent="0.25">
      <c r="A15" s="8" t="s">
        <v>31</v>
      </c>
      <c r="B15" s="12"/>
      <c r="C15" s="22">
        <v>22704.191999999999</v>
      </c>
      <c r="D15" s="22">
        <v>20276.384999999998</v>
      </c>
      <c r="E15" s="22">
        <v>26705.487000000001</v>
      </c>
      <c r="F15" s="22">
        <v>24757.830999999998</v>
      </c>
      <c r="G15" s="22">
        <v>30249.448</v>
      </c>
      <c r="H15" s="22">
        <v>33195.345000000001</v>
      </c>
      <c r="I15" s="22">
        <v>36422.642999999996</v>
      </c>
      <c r="J15" s="22"/>
      <c r="K15" s="22"/>
      <c r="L15" s="22">
        <v>2775.942</v>
      </c>
      <c r="M15" s="22">
        <v>2705.0219999999999</v>
      </c>
      <c r="N15" s="22">
        <v>3251.3860000000004</v>
      </c>
      <c r="O15" s="22">
        <f t="shared" si="0"/>
        <v>4886.2109999999993</v>
      </c>
      <c r="P15" s="22">
        <f t="shared" si="1"/>
        <v>3034.9810000000034</v>
      </c>
      <c r="Q15" s="22">
        <f t="shared" si="2"/>
        <v>4976.0499999999884</v>
      </c>
      <c r="R15" s="22">
        <v>4865.2749999999996</v>
      </c>
      <c r="S15" s="22"/>
      <c r="T15" s="22"/>
      <c r="U15" s="22">
        <v>437.74900000000002</v>
      </c>
      <c r="V15" s="22">
        <v>388.07600000000002</v>
      </c>
      <c r="W15" s="22">
        <v>104.202</v>
      </c>
      <c r="X15" s="22">
        <v>3114.779</v>
      </c>
      <c r="Y15" s="22">
        <v>4650.4390000000003</v>
      </c>
      <c r="Z15" s="22">
        <v>3990.3020000000001</v>
      </c>
      <c r="AA15" s="22">
        <v>781.77700000000004</v>
      </c>
      <c r="AB15" s="22"/>
      <c r="AC15" s="22"/>
      <c r="AD15" s="22">
        <v>75.387</v>
      </c>
      <c r="AE15" s="22">
        <v>445.77499999999998</v>
      </c>
      <c r="AF15" s="22">
        <v>502.30500000000001</v>
      </c>
      <c r="AG15" s="22">
        <v>270.52300000000002</v>
      </c>
      <c r="AH15" s="22">
        <v>121.217</v>
      </c>
      <c r="AI15" s="22">
        <v>55.311</v>
      </c>
      <c r="AJ15" s="22">
        <v>127.756</v>
      </c>
      <c r="AK15" s="22"/>
      <c r="AL15" s="22"/>
      <c r="AM15" s="22">
        <v>5.367</v>
      </c>
      <c r="AN15" s="22">
        <v>60.064</v>
      </c>
      <c r="AO15" s="22">
        <v>1.03</v>
      </c>
      <c r="AP15" s="22">
        <v>15.542</v>
      </c>
      <c r="AQ15" s="22">
        <v>21.931999999999999</v>
      </c>
      <c r="AR15" s="22">
        <v>79.052000000000007</v>
      </c>
      <c r="AS15" s="22">
        <v>149.81899999999999</v>
      </c>
      <c r="AT15" s="22"/>
      <c r="AU15" s="22"/>
      <c r="AV15" s="22">
        <v>600.15899999999999</v>
      </c>
      <c r="AW15" s="22">
        <v>798.25699999999995</v>
      </c>
      <c r="AX15" s="22">
        <v>681.42700000000002</v>
      </c>
      <c r="AY15" s="22">
        <v>1323.3679999999999</v>
      </c>
      <c r="AZ15" s="22">
        <v>1190.7460000000001</v>
      </c>
      <c r="BA15" s="22">
        <v>1517.0740000000001</v>
      </c>
      <c r="BB15" s="22">
        <v>1368.3889999999999</v>
      </c>
      <c r="BC15" s="22"/>
      <c r="BD15" s="22"/>
      <c r="BE15" s="22">
        <v>87.475999999999999</v>
      </c>
      <c r="BF15" s="22">
        <v>129.92400000000001</v>
      </c>
      <c r="BG15" s="22">
        <v>157.94200000000001</v>
      </c>
      <c r="BH15" s="22">
        <v>189.18600000000001</v>
      </c>
      <c r="BI15" s="22">
        <v>292.20800000000003</v>
      </c>
      <c r="BJ15" s="22">
        <v>253.46799999999999</v>
      </c>
      <c r="BK15" s="22">
        <v>221.267</v>
      </c>
      <c r="BL15" s="22"/>
      <c r="BM15" s="22"/>
      <c r="BN15" s="22">
        <v>26686.271999999994</v>
      </c>
      <c r="BO15" s="22">
        <v>24803.503000000001</v>
      </c>
      <c r="BP15" s="22">
        <v>31403.778999999999</v>
      </c>
      <c r="BQ15" s="22">
        <v>34557.440000000002</v>
      </c>
      <c r="BR15" s="22">
        <v>39560.970999999998</v>
      </c>
      <c r="BS15" s="22">
        <v>44066.601999999999</v>
      </c>
      <c r="BT15" s="22">
        <v>43936.925999999992</v>
      </c>
      <c r="BU15" s="22"/>
      <c r="BV15" s="22"/>
      <c r="BW15" s="9" t="s">
        <v>32</v>
      </c>
      <c r="BX15" s="18"/>
      <c r="BY15" s="18"/>
    </row>
    <row r="16" spans="1:77" x14ac:dyDescent="0.25">
      <c r="A16" s="8" t="s">
        <v>33</v>
      </c>
      <c r="B16" s="12"/>
      <c r="C16" s="22">
        <v>17216.275000000001</v>
      </c>
      <c r="D16" s="22">
        <v>24243.816999999999</v>
      </c>
      <c r="E16" s="22">
        <v>29601.411</v>
      </c>
      <c r="F16" s="22">
        <v>30736.297999999999</v>
      </c>
      <c r="G16" s="22">
        <v>35994.196000000004</v>
      </c>
      <c r="H16" s="22">
        <v>36111.701000000001</v>
      </c>
      <c r="I16" s="22">
        <v>46062.983999999997</v>
      </c>
      <c r="J16" s="22"/>
      <c r="K16" s="22"/>
      <c r="L16" s="22">
        <v>2251.0630000000001</v>
      </c>
      <c r="M16" s="22">
        <v>2580.835</v>
      </c>
      <c r="N16" s="22">
        <v>2758.0929999999998</v>
      </c>
      <c r="O16" s="22">
        <f t="shared" si="0"/>
        <v>2499.4750000000022</v>
      </c>
      <c r="P16" s="22">
        <f t="shared" si="1"/>
        <v>2643.6609999999928</v>
      </c>
      <c r="Q16" s="22">
        <f t="shared" si="2"/>
        <v>4583.3710000000065</v>
      </c>
      <c r="R16" s="22">
        <v>4177.6750000000002</v>
      </c>
      <c r="S16" s="22"/>
      <c r="T16" s="22"/>
      <c r="U16" s="22">
        <v>94.896000000000001</v>
      </c>
      <c r="V16" s="22">
        <v>70.94</v>
      </c>
      <c r="W16" s="22">
        <v>3380.1660000000002</v>
      </c>
      <c r="X16" s="22">
        <v>106.634</v>
      </c>
      <c r="Y16" s="22">
        <v>17.789000000000001</v>
      </c>
      <c r="Z16" s="22">
        <v>103.39400000000001</v>
      </c>
      <c r="AA16" s="22">
        <v>551.58900000000006</v>
      </c>
      <c r="AB16" s="22"/>
      <c r="AC16" s="22"/>
      <c r="AD16" s="22">
        <v>275.762</v>
      </c>
      <c r="AE16" s="22">
        <v>135.72499999999999</v>
      </c>
      <c r="AF16" s="22">
        <v>144.333</v>
      </c>
      <c r="AG16" s="22">
        <v>57.08</v>
      </c>
      <c r="AH16" s="22">
        <v>70.481999999999999</v>
      </c>
      <c r="AI16" s="22">
        <v>208.761</v>
      </c>
      <c r="AJ16" s="22">
        <v>179.911</v>
      </c>
      <c r="AK16" s="22"/>
      <c r="AL16" s="22"/>
      <c r="AM16" s="22">
        <v>24.503</v>
      </c>
      <c r="AN16" s="22">
        <v>12.952999999999999</v>
      </c>
      <c r="AO16" s="22">
        <v>13.192</v>
      </c>
      <c r="AP16" s="22">
        <v>14.539</v>
      </c>
      <c r="AQ16" s="22">
        <v>17.943999999999999</v>
      </c>
      <c r="AR16" s="22">
        <v>15.750999999999999</v>
      </c>
      <c r="AS16" s="22">
        <v>21.853999999999999</v>
      </c>
      <c r="AT16" s="22"/>
      <c r="AU16" s="22"/>
      <c r="AV16" s="22">
        <v>753.93399999999997</v>
      </c>
      <c r="AW16" s="22">
        <v>897.86800000000005</v>
      </c>
      <c r="AX16" s="22">
        <v>1049.0440000000001</v>
      </c>
      <c r="AY16" s="22">
        <v>950.79300000000001</v>
      </c>
      <c r="AZ16" s="22">
        <v>1204.646</v>
      </c>
      <c r="BA16" s="22">
        <v>1304.992</v>
      </c>
      <c r="BB16" s="22">
        <v>1281.377</v>
      </c>
      <c r="BC16" s="22"/>
      <c r="BD16" s="22"/>
      <c r="BE16" s="22">
        <v>97.730999999999995</v>
      </c>
      <c r="BF16" s="22">
        <v>114.098</v>
      </c>
      <c r="BG16" s="22">
        <v>139.41999999999999</v>
      </c>
      <c r="BH16" s="22">
        <v>334.47199999999998</v>
      </c>
      <c r="BI16" s="22">
        <v>154.29400000000001</v>
      </c>
      <c r="BJ16" s="22">
        <v>215.18299999999999</v>
      </c>
      <c r="BK16" s="22">
        <v>190.2</v>
      </c>
      <c r="BL16" s="22"/>
      <c r="BM16" s="22"/>
      <c r="BN16" s="22">
        <v>20714.164000000004</v>
      </c>
      <c r="BO16" s="22">
        <v>28056.235999999997</v>
      </c>
      <c r="BP16" s="22">
        <v>37085.659</v>
      </c>
      <c r="BQ16" s="22">
        <v>34699.290999999997</v>
      </c>
      <c r="BR16" s="22">
        <v>40103.012000000002</v>
      </c>
      <c r="BS16" s="22">
        <v>42543.152999999998</v>
      </c>
      <c r="BT16" s="22">
        <v>52465.59</v>
      </c>
      <c r="BU16" s="22"/>
      <c r="BV16" s="22"/>
      <c r="BW16" s="9" t="s">
        <v>34</v>
      </c>
      <c r="BX16" s="18"/>
      <c r="BY16" s="18"/>
    </row>
    <row r="17" spans="1:77" x14ac:dyDescent="0.25">
      <c r="A17" s="8" t="s">
        <v>35</v>
      </c>
      <c r="B17" s="12"/>
      <c r="C17" s="22">
        <v>29515.184000000001</v>
      </c>
      <c r="D17" s="22">
        <v>26750.679</v>
      </c>
      <c r="E17" s="22">
        <v>28088.584999999999</v>
      </c>
      <c r="F17" s="22">
        <v>33582.139000000003</v>
      </c>
      <c r="G17" s="22">
        <v>38062.898000000001</v>
      </c>
      <c r="H17" s="22">
        <v>45425.214999999997</v>
      </c>
      <c r="I17" s="22">
        <v>51377.478999999999</v>
      </c>
      <c r="J17" s="22"/>
      <c r="K17" s="22"/>
      <c r="L17" s="22">
        <v>2007.6579999999999</v>
      </c>
      <c r="M17" s="22">
        <v>2821.4250000000002</v>
      </c>
      <c r="N17" s="22">
        <v>2845.797</v>
      </c>
      <c r="O17" s="22">
        <f t="shared" si="0"/>
        <v>2284.3729999999923</v>
      </c>
      <c r="P17" s="22">
        <f t="shared" si="1"/>
        <v>2682.8269999999975</v>
      </c>
      <c r="Q17" s="22">
        <f t="shared" si="2"/>
        <v>3817.3310000000056</v>
      </c>
      <c r="R17" s="22">
        <v>3215.9369999999999</v>
      </c>
      <c r="S17" s="22"/>
      <c r="T17" s="22"/>
      <c r="U17" s="22">
        <v>144.43799999999999</v>
      </c>
      <c r="V17" s="22">
        <v>13.348000000000001</v>
      </c>
      <c r="W17" s="22">
        <v>295.44400000000002</v>
      </c>
      <c r="X17" s="22">
        <v>156.30199999999999</v>
      </c>
      <c r="Y17" s="22">
        <v>137.596</v>
      </c>
      <c r="Z17" s="22">
        <v>131.268</v>
      </c>
      <c r="AA17" s="22">
        <v>951.66399999999999</v>
      </c>
      <c r="AB17" s="22"/>
      <c r="AC17" s="22"/>
      <c r="AD17" s="22">
        <v>49.601999999999997</v>
      </c>
      <c r="AE17" s="22">
        <v>11.212</v>
      </c>
      <c r="AF17" s="22">
        <v>65.498999999999995</v>
      </c>
      <c r="AG17" s="22">
        <v>445.76</v>
      </c>
      <c r="AH17" s="22">
        <v>55.113999999999997</v>
      </c>
      <c r="AI17" s="22">
        <v>69.930999999999997</v>
      </c>
      <c r="AJ17" s="22">
        <v>79.528999999999996</v>
      </c>
      <c r="AK17" s="22"/>
      <c r="AL17" s="22"/>
      <c r="AM17" s="22">
        <v>22.256</v>
      </c>
      <c r="AN17" s="22">
        <v>31.454000000000001</v>
      </c>
      <c r="AO17" s="22">
        <v>1.018</v>
      </c>
      <c r="AP17" s="22">
        <v>20.498999999999999</v>
      </c>
      <c r="AQ17" s="22">
        <v>0.58699999999999997</v>
      </c>
      <c r="AR17" s="22">
        <v>39.134</v>
      </c>
      <c r="AS17" s="22">
        <v>41.365000000000002</v>
      </c>
      <c r="AT17" s="22"/>
      <c r="AU17" s="22"/>
      <c r="AV17" s="22">
        <v>424.62299999999999</v>
      </c>
      <c r="AW17" s="22">
        <v>529.08900000000006</v>
      </c>
      <c r="AX17" s="22">
        <v>566.99199999999996</v>
      </c>
      <c r="AY17" s="22">
        <v>1354.2750000000001</v>
      </c>
      <c r="AZ17" s="22">
        <v>1695.1420000000001</v>
      </c>
      <c r="BA17" s="22">
        <v>1233.6220000000001</v>
      </c>
      <c r="BB17" s="22">
        <v>1123.787</v>
      </c>
      <c r="BC17" s="22"/>
      <c r="BD17" s="22"/>
      <c r="BE17" s="22">
        <v>92.477999999999994</v>
      </c>
      <c r="BF17" s="22">
        <v>92.427000000000007</v>
      </c>
      <c r="BG17" s="22">
        <v>41.963000000000001</v>
      </c>
      <c r="BH17" s="22">
        <v>141.649</v>
      </c>
      <c r="BI17" s="22">
        <v>149.80699999999999</v>
      </c>
      <c r="BJ17" s="22">
        <v>148.50200000000001</v>
      </c>
      <c r="BK17" s="22">
        <v>197.22200000000001</v>
      </c>
      <c r="BL17" s="22"/>
      <c r="BM17" s="22"/>
      <c r="BN17" s="22">
        <v>32256.238999999998</v>
      </c>
      <c r="BO17" s="22">
        <v>30249.634000000002</v>
      </c>
      <c r="BP17" s="22">
        <v>31905.297999999999</v>
      </c>
      <c r="BQ17" s="22">
        <v>37984.997000000003</v>
      </c>
      <c r="BR17" s="22">
        <v>42783.970999999998</v>
      </c>
      <c r="BS17" s="22">
        <v>50865.002999999997</v>
      </c>
      <c r="BT17" s="22">
        <v>56986.983</v>
      </c>
      <c r="BU17" s="22"/>
      <c r="BV17" s="22"/>
      <c r="BW17" s="9" t="s">
        <v>36</v>
      </c>
      <c r="BX17" s="18"/>
      <c r="BY17" s="18"/>
    </row>
    <row r="18" spans="1:77" x14ac:dyDescent="0.25">
      <c r="A18" s="8" t="s">
        <v>37</v>
      </c>
      <c r="B18" s="12"/>
      <c r="C18" s="22">
        <v>18918.116000000002</v>
      </c>
      <c r="D18" s="22">
        <v>19761.501</v>
      </c>
      <c r="E18" s="22">
        <v>24216.477999999999</v>
      </c>
      <c r="F18" s="22">
        <v>26236.973999999998</v>
      </c>
      <c r="G18" s="22">
        <v>29542.273000000001</v>
      </c>
      <c r="H18" s="22">
        <v>30883.848999999998</v>
      </c>
      <c r="I18" s="22">
        <v>41837.993000000002</v>
      </c>
      <c r="J18" s="22"/>
      <c r="K18" s="22"/>
      <c r="L18" s="22">
        <v>2101.1080000000002</v>
      </c>
      <c r="M18" s="22">
        <v>2090.8870000000002</v>
      </c>
      <c r="N18" s="22">
        <v>4285.4189999999999</v>
      </c>
      <c r="O18" s="22">
        <f t="shared" si="0"/>
        <v>2886.7220000000016</v>
      </c>
      <c r="P18" s="22">
        <f t="shared" si="1"/>
        <v>2717.2520000000004</v>
      </c>
      <c r="Q18" s="22">
        <f t="shared" si="2"/>
        <v>2944.3139999999948</v>
      </c>
      <c r="R18" s="22">
        <v>3583.3229999999999</v>
      </c>
      <c r="S18" s="22"/>
      <c r="T18" s="22"/>
      <c r="U18" s="22">
        <v>274.66800000000001</v>
      </c>
      <c r="V18" s="22">
        <v>439.30900000000003</v>
      </c>
      <c r="W18" s="22">
        <v>344.96300000000002</v>
      </c>
      <c r="X18" s="22">
        <v>137.655</v>
      </c>
      <c r="Y18" s="22">
        <v>119.03100000000001</v>
      </c>
      <c r="Z18" s="22">
        <v>1133.104</v>
      </c>
      <c r="AA18" s="22">
        <v>578.67499999999995</v>
      </c>
      <c r="AB18" s="22"/>
      <c r="AC18" s="22"/>
      <c r="AD18" s="22">
        <v>49.7</v>
      </c>
      <c r="AE18" s="22">
        <v>49.624000000000002</v>
      </c>
      <c r="AF18" s="22">
        <v>127.18899999999999</v>
      </c>
      <c r="AG18" s="22">
        <v>110.044</v>
      </c>
      <c r="AH18" s="22">
        <v>161.46799999999999</v>
      </c>
      <c r="AI18" s="22">
        <v>41.008000000000003</v>
      </c>
      <c r="AJ18" s="22">
        <v>107.074</v>
      </c>
      <c r="AK18" s="22"/>
      <c r="AL18" s="22"/>
      <c r="AM18" s="22">
        <v>37.947000000000003</v>
      </c>
      <c r="AN18" s="22">
        <v>3.3279999999999998</v>
      </c>
      <c r="AO18" s="22">
        <v>7.9740000000000002</v>
      </c>
      <c r="AP18" s="22">
        <v>18.888999999999999</v>
      </c>
      <c r="AQ18" s="22">
        <v>18.956</v>
      </c>
      <c r="AR18" s="22">
        <v>6.4379999999999997</v>
      </c>
      <c r="AS18" s="22">
        <v>64.739999999999995</v>
      </c>
      <c r="AT18" s="22"/>
      <c r="AU18" s="22"/>
      <c r="AV18" s="22">
        <v>576.43200000000002</v>
      </c>
      <c r="AW18" s="22">
        <v>764.00699999999995</v>
      </c>
      <c r="AX18" s="22">
        <v>941.54399999999998</v>
      </c>
      <c r="AY18" s="22">
        <v>807.63400000000001</v>
      </c>
      <c r="AZ18" s="22">
        <v>1147.183</v>
      </c>
      <c r="BA18" s="22">
        <v>924.37400000000002</v>
      </c>
      <c r="BB18" s="22">
        <v>1603.4760000000001</v>
      </c>
      <c r="BC18" s="22"/>
      <c r="BD18" s="22"/>
      <c r="BE18" s="22">
        <v>102.676</v>
      </c>
      <c r="BF18" s="22">
        <v>98.203000000000003</v>
      </c>
      <c r="BG18" s="22">
        <v>198.292</v>
      </c>
      <c r="BH18" s="22">
        <v>140.82599999999999</v>
      </c>
      <c r="BI18" s="22">
        <v>130.36199999999999</v>
      </c>
      <c r="BJ18" s="22">
        <v>142.88499999999999</v>
      </c>
      <c r="BK18" s="22">
        <v>179.93299999999999</v>
      </c>
      <c r="BL18" s="22"/>
      <c r="BM18" s="22"/>
      <c r="BN18" s="22">
        <v>22060.647000000004</v>
      </c>
      <c r="BO18" s="22">
        <v>23206.859000000004</v>
      </c>
      <c r="BP18" s="22">
        <v>30121.859</v>
      </c>
      <c r="BQ18" s="22">
        <v>30338.743999999999</v>
      </c>
      <c r="BR18" s="22">
        <v>33836.525000000001</v>
      </c>
      <c r="BS18" s="22">
        <v>36075.972000000002</v>
      </c>
      <c r="BT18" s="22">
        <v>47955.214</v>
      </c>
      <c r="BU18" s="22"/>
      <c r="BV18" s="22"/>
      <c r="BW18" s="9" t="s">
        <v>38</v>
      </c>
      <c r="BX18" s="18"/>
      <c r="BY18" s="18"/>
    </row>
    <row r="19" spans="1:77" x14ac:dyDescent="0.25">
      <c r="A19" s="8" t="s">
        <v>39</v>
      </c>
      <c r="B19" s="12"/>
      <c r="C19" s="22">
        <v>19747.726999999999</v>
      </c>
      <c r="D19" s="22">
        <v>24237.907999999999</v>
      </c>
      <c r="E19" s="22">
        <v>26021.598000000002</v>
      </c>
      <c r="F19" s="22">
        <v>27924.758000000002</v>
      </c>
      <c r="G19" s="22">
        <v>35067.762000000002</v>
      </c>
      <c r="H19" s="22">
        <v>36060.794999999998</v>
      </c>
      <c r="I19" s="22">
        <v>45559.415000000001</v>
      </c>
      <c r="J19" s="22"/>
      <c r="K19" s="22"/>
      <c r="L19" s="22">
        <v>1900.566</v>
      </c>
      <c r="M19" s="22">
        <v>2008.33</v>
      </c>
      <c r="N19" s="22">
        <f>+BP19-E19-W19-AF19-AO19</f>
        <v>3517.6349999999998</v>
      </c>
      <c r="O19" s="22">
        <f t="shared" si="0"/>
        <v>4563.1579999999994</v>
      </c>
      <c r="P19" s="22">
        <f t="shared" si="1"/>
        <v>7105.3089999999938</v>
      </c>
      <c r="Q19" s="22">
        <f t="shared" si="2"/>
        <v>5177.135000000002</v>
      </c>
      <c r="R19" s="22">
        <v>4175.0290000000005</v>
      </c>
      <c r="S19" s="22"/>
      <c r="T19" s="22"/>
      <c r="U19" s="22">
        <v>24.785</v>
      </c>
      <c r="V19" s="22">
        <v>89.087999999999994</v>
      </c>
      <c r="W19" s="22">
        <v>263.06</v>
      </c>
      <c r="X19" s="22">
        <v>105.797</v>
      </c>
      <c r="Y19" s="22">
        <v>132.381</v>
      </c>
      <c r="Z19" s="22">
        <v>164.423</v>
      </c>
      <c r="AA19" s="22">
        <v>204.64400000000001</v>
      </c>
      <c r="AB19" s="22"/>
      <c r="AC19" s="22"/>
      <c r="AD19" s="22">
        <v>50.396999999999998</v>
      </c>
      <c r="AE19" s="22">
        <v>82.673000000000002</v>
      </c>
      <c r="AF19" s="22">
        <v>106.751</v>
      </c>
      <c r="AG19" s="22">
        <v>111.554</v>
      </c>
      <c r="AH19" s="22">
        <v>67.106999999999999</v>
      </c>
      <c r="AI19" s="22">
        <v>209.91499999999999</v>
      </c>
      <c r="AJ19" s="22">
        <v>141.203</v>
      </c>
      <c r="AK19" s="22"/>
      <c r="AL19" s="22"/>
      <c r="AM19" s="22">
        <v>13.436</v>
      </c>
      <c r="AN19" s="22">
        <v>14.617000000000001</v>
      </c>
      <c r="AO19" s="22">
        <v>109.036</v>
      </c>
      <c r="AP19" s="22">
        <v>16.460999999999999</v>
      </c>
      <c r="AQ19" s="22">
        <v>12.394</v>
      </c>
      <c r="AR19" s="22">
        <v>36.28</v>
      </c>
      <c r="AS19" s="22">
        <v>790.30600000000004</v>
      </c>
      <c r="AT19" s="22"/>
      <c r="AU19" s="22"/>
      <c r="AV19" s="22">
        <v>760.86</v>
      </c>
      <c r="AW19" s="22">
        <v>805</v>
      </c>
      <c r="AX19" s="22">
        <v>879.50599999999997</v>
      </c>
      <c r="AY19" s="22">
        <v>1281.9079999999999</v>
      </c>
      <c r="AZ19" s="22">
        <v>1267.4110000000001</v>
      </c>
      <c r="BA19" s="22">
        <v>1508.424</v>
      </c>
      <c r="BB19" s="22">
        <v>1760.98</v>
      </c>
      <c r="BC19" s="22"/>
      <c r="BD19" s="22"/>
      <c r="BE19" s="22">
        <v>134.78</v>
      </c>
      <c r="BF19" s="22">
        <v>107.71</v>
      </c>
      <c r="BG19" s="22">
        <v>130.56800000000001</v>
      </c>
      <c r="BH19" s="22">
        <v>171.00899999999999</v>
      </c>
      <c r="BI19" s="22">
        <v>144.74299999999999</v>
      </c>
      <c r="BJ19" s="22">
        <v>208.37299999999999</v>
      </c>
      <c r="BK19" s="22">
        <v>202.75899999999999</v>
      </c>
      <c r="BL19" s="22"/>
      <c r="BM19" s="22"/>
      <c r="BN19" s="22">
        <v>22632.550999999999</v>
      </c>
      <c r="BO19" s="22">
        <v>27345.325999999994</v>
      </c>
      <c r="BP19" s="22">
        <v>30018.080000000002</v>
      </c>
      <c r="BQ19" s="22">
        <v>34174.644999999997</v>
      </c>
      <c r="BR19" s="22">
        <v>43797.107000000004</v>
      </c>
      <c r="BS19" s="22">
        <v>43365.345000000001</v>
      </c>
      <c r="BT19" s="22">
        <v>52834.336000000003</v>
      </c>
      <c r="BU19" s="22"/>
      <c r="BV19" s="22"/>
      <c r="BW19" s="9" t="s">
        <v>40</v>
      </c>
      <c r="BX19" s="18"/>
      <c r="BY19" s="18"/>
    </row>
    <row r="20" spans="1:77" x14ac:dyDescent="0.25">
      <c r="A20" s="8" t="s">
        <v>41</v>
      </c>
      <c r="B20" s="12"/>
      <c r="C20" s="22">
        <v>25980.280999999999</v>
      </c>
      <c r="D20" s="22">
        <v>29501.593000000001</v>
      </c>
      <c r="E20" s="22">
        <v>33093.57</v>
      </c>
      <c r="F20" s="22">
        <v>35085.277000000002</v>
      </c>
      <c r="G20" s="22">
        <v>39407.800999999999</v>
      </c>
      <c r="H20" s="22">
        <v>54060.129000000001</v>
      </c>
      <c r="I20" s="22">
        <v>58372.034</v>
      </c>
      <c r="J20" s="22"/>
      <c r="K20" s="22"/>
      <c r="L20" s="22">
        <v>2249.761</v>
      </c>
      <c r="M20" s="22">
        <v>2965.9339999999997</v>
      </c>
      <c r="N20" s="22">
        <f>+BP20-E20-W20-AF20-AO20</f>
        <v>3455.8200000000011</v>
      </c>
      <c r="O20" s="22">
        <f t="shared" si="0"/>
        <v>2819.7169999999969</v>
      </c>
      <c r="P20" s="22">
        <f t="shared" si="1"/>
        <v>2725.4340000000157</v>
      </c>
      <c r="Q20" s="22">
        <f t="shared" si="2"/>
        <v>4144.3329999999914</v>
      </c>
      <c r="R20" s="22">
        <v>4081.403999999995</v>
      </c>
      <c r="S20" s="22"/>
      <c r="T20" s="22"/>
      <c r="U20" s="22">
        <v>29.143999999999998</v>
      </c>
      <c r="V20" s="22">
        <v>20.018999999999998</v>
      </c>
      <c r="W20" s="22">
        <v>226.14</v>
      </c>
      <c r="X20" s="22">
        <v>130.309</v>
      </c>
      <c r="Y20" s="22">
        <v>105.55800000000001</v>
      </c>
      <c r="Z20" s="22">
        <v>174.726</v>
      </c>
      <c r="AA20" s="22">
        <v>625.41099999999994</v>
      </c>
      <c r="AB20" s="22"/>
      <c r="AC20" s="22"/>
      <c r="AD20" s="22">
        <v>92.194999999999993</v>
      </c>
      <c r="AE20" s="22">
        <v>81.361000000000004</v>
      </c>
      <c r="AF20" s="22">
        <v>138.38999999999999</v>
      </c>
      <c r="AG20" s="22">
        <v>101.29300000000001</v>
      </c>
      <c r="AH20" s="22">
        <v>170.52</v>
      </c>
      <c r="AI20" s="22">
        <v>62.81</v>
      </c>
      <c r="AJ20" s="22">
        <v>136.79599999999999</v>
      </c>
      <c r="AK20" s="22"/>
      <c r="AL20" s="22"/>
      <c r="AM20" s="22">
        <v>42.771000000000001</v>
      </c>
      <c r="AN20" s="22">
        <v>8.9139999999999997</v>
      </c>
      <c r="AO20" s="22">
        <v>4.2789999999999999</v>
      </c>
      <c r="AP20" s="22">
        <v>56.661999999999999</v>
      </c>
      <c r="AQ20" s="22">
        <v>89.322000000000003</v>
      </c>
      <c r="AR20" s="22">
        <v>628.69000000000005</v>
      </c>
      <c r="AS20" s="22">
        <v>58.378999999999998</v>
      </c>
      <c r="AT20" s="22"/>
      <c r="AU20" s="22"/>
      <c r="AV20" s="22">
        <v>516.58199999999999</v>
      </c>
      <c r="AW20" s="22">
        <v>661.42</v>
      </c>
      <c r="AX20" s="22">
        <v>890.98599999999999</v>
      </c>
      <c r="AY20" s="22">
        <v>865.63499999999999</v>
      </c>
      <c r="AZ20" s="22">
        <v>1121.8779999999999</v>
      </c>
      <c r="BA20" s="22">
        <v>1482.194</v>
      </c>
      <c r="BB20" s="22">
        <v>1682.653</v>
      </c>
      <c r="BC20" s="22"/>
      <c r="BD20" s="22"/>
      <c r="BE20" s="22">
        <v>121.078</v>
      </c>
      <c r="BF20" s="22">
        <v>122.968</v>
      </c>
      <c r="BG20" s="22">
        <v>145.184</v>
      </c>
      <c r="BH20" s="22">
        <v>160.26</v>
      </c>
      <c r="BI20" s="22">
        <v>186.09200000000001</v>
      </c>
      <c r="BJ20" s="22">
        <v>179.47</v>
      </c>
      <c r="BK20" s="22">
        <v>198.09100000000001</v>
      </c>
      <c r="BL20" s="22"/>
      <c r="BM20" s="22"/>
      <c r="BN20" s="22">
        <v>29031.811999999998</v>
      </c>
      <c r="BO20" s="22">
        <v>33362.209000000003</v>
      </c>
      <c r="BP20" s="22">
        <v>36918.199000000001</v>
      </c>
      <c r="BQ20" s="22">
        <v>39219.152999999998</v>
      </c>
      <c r="BR20" s="22">
        <v>43806.605000000003</v>
      </c>
      <c r="BS20" s="22">
        <v>60732.351999999999</v>
      </c>
      <c r="BT20" s="22">
        <v>65154.767999999996</v>
      </c>
      <c r="BU20" s="22"/>
      <c r="BV20" s="22"/>
      <c r="BW20" s="9" t="s">
        <v>42</v>
      </c>
      <c r="BX20" s="18"/>
      <c r="BY20" s="18"/>
    </row>
    <row r="21" spans="1:77" x14ac:dyDescent="0.25">
      <c r="A21" s="8" t="s">
        <v>43</v>
      </c>
      <c r="B21" s="12"/>
      <c r="C21" s="22">
        <v>19658.948</v>
      </c>
      <c r="D21" s="22">
        <v>23102.511999999999</v>
      </c>
      <c r="E21" s="22">
        <v>26746.843000000001</v>
      </c>
      <c r="F21" s="22">
        <v>30776.136999999999</v>
      </c>
      <c r="G21" s="22">
        <v>34729.587</v>
      </c>
      <c r="H21" s="22">
        <v>39562.822999999997</v>
      </c>
      <c r="I21" s="22">
        <v>46766.883999999998</v>
      </c>
      <c r="J21" s="22"/>
      <c r="K21" s="22"/>
      <c r="L21" s="22">
        <v>2193.1579999999999</v>
      </c>
      <c r="M21" s="22">
        <v>3106.8669999999997</v>
      </c>
      <c r="N21" s="22">
        <f>+BP21-E21-W21-AF21-AO21</f>
        <v>5279.4289999999983</v>
      </c>
      <c r="O21" s="22">
        <f t="shared" si="0"/>
        <v>3539.0030000000006</v>
      </c>
      <c r="P21" s="22">
        <f t="shared" si="1"/>
        <v>3469.7239999999947</v>
      </c>
      <c r="Q21" s="22">
        <f t="shared" si="2"/>
        <v>3397.5850000000064</v>
      </c>
      <c r="R21" s="22">
        <v>4377.5719999999928</v>
      </c>
      <c r="S21" s="22"/>
      <c r="T21" s="22"/>
      <c r="U21" s="22">
        <v>35.698</v>
      </c>
      <c r="V21" s="22">
        <v>28.998999999999999</v>
      </c>
      <c r="W21" s="22">
        <v>208.435</v>
      </c>
      <c r="X21" s="22">
        <v>2538.1579999999999</v>
      </c>
      <c r="Y21" s="22">
        <v>498.80200000000002</v>
      </c>
      <c r="Z21" s="22">
        <v>405.05799999999999</v>
      </c>
      <c r="AA21" s="22">
        <v>1795.7470000000001</v>
      </c>
      <c r="AB21" s="22"/>
      <c r="AC21" s="22"/>
      <c r="AD21" s="22">
        <v>110.861</v>
      </c>
      <c r="AE21" s="22">
        <v>111.527</v>
      </c>
      <c r="AF21" s="22">
        <v>187.386</v>
      </c>
      <c r="AG21" s="22">
        <v>-100.40300000000001</v>
      </c>
      <c r="AH21" s="22">
        <v>156.68899999999999</v>
      </c>
      <c r="AI21" s="22">
        <v>102.944</v>
      </c>
      <c r="AJ21" s="22">
        <v>94.703000000000003</v>
      </c>
      <c r="AK21" s="22"/>
      <c r="AL21" s="22"/>
      <c r="AM21" s="22">
        <v>77.266000000000005</v>
      </c>
      <c r="AN21" s="22">
        <v>30.977</v>
      </c>
      <c r="AO21" s="22">
        <v>36.033000000000001</v>
      </c>
      <c r="AP21" s="22">
        <v>26.308</v>
      </c>
      <c r="AQ21" s="22">
        <v>618.88499999999999</v>
      </c>
      <c r="AR21" s="22">
        <v>96.63</v>
      </c>
      <c r="AS21" s="22">
        <v>127.08</v>
      </c>
      <c r="AT21" s="22"/>
      <c r="AU21" s="22"/>
      <c r="AV21" s="22">
        <v>930.27099999999996</v>
      </c>
      <c r="AW21" s="22">
        <v>1610.421</v>
      </c>
      <c r="AX21" s="22">
        <v>1737.2539999999999</v>
      </c>
      <c r="AY21" s="22">
        <v>1874.3579999999999</v>
      </c>
      <c r="AZ21" s="22">
        <v>1948.588</v>
      </c>
      <c r="BA21" s="22">
        <v>2098.9</v>
      </c>
      <c r="BB21" s="22">
        <v>2411.855</v>
      </c>
      <c r="BC21" s="22"/>
      <c r="BD21" s="22"/>
      <c r="BE21" s="22">
        <v>89.581000000000003</v>
      </c>
      <c r="BF21" s="22">
        <v>84.882999999999996</v>
      </c>
      <c r="BG21" s="22">
        <v>204.94300000000001</v>
      </c>
      <c r="BH21" s="22">
        <v>206.46700000000001</v>
      </c>
      <c r="BI21" s="22">
        <v>171.61199999999999</v>
      </c>
      <c r="BJ21" s="22">
        <v>184.69900000000001</v>
      </c>
      <c r="BK21" s="22">
        <v>178.614</v>
      </c>
      <c r="BL21" s="22"/>
      <c r="BM21" s="22"/>
      <c r="BN21" s="22">
        <v>23095.782999999999</v>
      </c>
      <c r="BO21" s="22">
        <v>28076.186000000002</v>
      </c>
      <c r="BP21" s="22">
        <v>32458.126</v>
      </c>
      <c r="BQ21" s="22">
        <v>38860.027999999998</v>
      </c>
      <c r="BR21" s="22">
        <v>41593.887000000002</v>
      </c>
      <c r="BS21" s="22">
        <v>45848.639000000003</v>
      </c>
      <c r="BT21" s="22">
        <v>55752.455000000002</v>
      </c>
      <c r="BU21" s="22"/>
      <c r="BV21" s="22"/>
      <c r="BW21" s="9" t="s">
        <v>44</v>
      </c>
      <c r="BX21" s="18"/>
      <c r="BY21" s="18"/>
    </row>
    <row r="22" spans="1:77" x14ac:dyDescent="0.25">
      <c r="A22" s="8"/>
      <c r="B22" s="1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9"/>
      <c r="BX22" s="18"/>
      <c r="BY22" s="18"/>
    </row>
    <row r="23" spans="1:77" x14ac:dyDescent="0.25">
      <c r="A23" s="13" t="s">
        <v>45</v>
      </c>
      <c r="B23" s="14"/>
      <c r="C23" s="25">
        <f t="shared" ref="C23:D23" si="3">+SUM(C10:C21)</f>
        <v>253765.37</v>
      </c>
      <c r="D23" s="25">
        <f t="shared" si="3"/>
        <v>278780.848</v>
      </c>
      <c r="E23" s="25">
        <f t="shared" ref="E23:J23" si="4">+SUM(E10:E21)</f>
        <v>326125.25299999997</v>
      </c>
      <c r="F23" s="25">
        <f t="shared" si="4"/>
        <v>352436.83400000003</v>
      </c>
      <c r="G23" s="25">
        <f t="shared" si="4"/>
        <v>407474.65399999992</v>
      </c>
      <c r="H23" s="25">
        <f t="shared" si="4"/>
        <v>458657.75400000002</v>
      </c>
      <c r="I23" s="25">
        <f t="shared" si="4"/>
        <v>536047.65799999994</v>
      </c>
      <c r="J23" s="25">
        <f t="shared" si="4"/>
        <v>252070.91700000002</v>
      </c>
      <c r="K23" s="25"/>
      <c r="L23" s="25">
        <f t="shared" ref="L23:M23" si="5">+SUM(L10:L21)</f>
        <v>28546.429999999993</v>
      </c>
      <c r="M23" s="25">
        <f t="shared" si="5"/>
        <v>36694.045999999995</v>
      </c>
      <c r="N23" s="25">
        <f>+SUM(N10:N21)</f>
        <v>41783.659</v>
      </c>
      <c r="O23" s="25">
        <f>+SUM(O10:O21)</f>
        <v>44412.297999999981</v>
      </c>
      <c r="P23" s="25">
        <f>+SUM(P10:P21)</f>
        <v>46196.258000000009</v>
      </c>
      <c r="Q23" s="25">
        <f>+SUM(Q10:Q21)</f>
        <v>58520.982002999983</v>
      </c>
      <c r="R23" s="25">
        <f>+SUM(R10:R21)</f>
        <v>55186.938999999991</v>
      </c>
      <c r="S23" s="25">
        <f t="shared" ref="S23" si="6">+SUM(S10:S21)</f>
        <v>33695.082000000002</v>
      </c>
      <c r="T23" s="25"/>
      <c r="U23" s="25">
        <f t="shared" ref="U23:V23" si="7">+SUM(U10:U21)</f>
        <v>2453.5209999999997</v>
      </c>
      <c r="V23" s="25">
        <f t="shared" si="7"/>
        <v>2053.9859999999999</v>
      </c>
      <c r="W23" s="25">
        <f>+SUM(W10:W21)</f>
        <v>10105.284999999996</v>
      </c>
      <c r="X23" s="25">
        <f>+SUM(X10:X21)</f>
        <v>9548.3249999999989</v>
      </c>
      <c r="Y23" s="25">
        <f>+SUM(Y10:Y21)</f>
        <v>7932.2210000000005</v>
      </c>
      <c r="Z23" s="25">
        <f>+SUM(Z10:Z21)</f>
        <v>12739.894368000001</v>
      </c>
      <c r="AA23" s="25">
        <f t="shared" ref="AA23:AB23" si="8">+SUM(AA10:AA21)</f>
        <v>11672.678</v>
      </c>
      <c r="AB23" s="25">
        <f t="shared" si="8"/>
        <v>2881.8779999999997</v>
      </c>
      <c r="AC23" s="25"/>
      <c r="AD23" s="25">
        <f t="shared" ref="AD23:AK23" si="9">+SUM(AD10:AD21)</f>
        <v>1276.1860000000001</v>
      </c>
      <c r="AE23" s="25">
        <f t="shared" si="9"/>
        <v>1651.6980000000001</v>
      </c>
      <c r="AF23" s="25">
        <f t="shared" si="9"/>
        <v>1855.9060000000004</v>
      </c>
      <c r="AG23" s="25">
        <f t="shared" si="9"/>
        <v>1891.117</v>
      </c>
      <c r="AH23" s="25">
        <f t="shared" si="9"/>
        <v>2208.4990000000003</v>
      </c>
      <c r="AI23" s="25">
        <f t="shared" si="9"/>
        <v>2151.7676289999999</v>
      </c>
      <c r="AJ23" s="25">
        <f t="shared" si="9"/>
        <v>2162.614</v>
      </c>
      <c r="AK23" s="25">
        <f t="shared" si="9"/>
        <v>972.66599999999994</v>
      </c>
      <c r="AL23" s="25"/>
      <c r="AM23" s="25">
        <f t="shared" ref="AM23:AN23" si="10">+SUM(AM10:AM21)</f>
        <v>335.26900000000006</v>
      </c>
      <c r="AN23" s="25">
        <f t="shared" si="10"/>
        <v>1355.096</v>
      </c>
      <c r="AO23" s="25">
        <f>+SUM(AO10:AO21)</f>
        <v>223.69</v>
      </c>
      <c r="AP23" s="25">
        <f t="shared" ref="AP23" si="11">+SUM(AP10:AP21)</f>
        <v>902.45700000000011</v>
      </c>
      <c r="AQ23" s="25">
        <f>+SUM(AQ10:AQ21)</f>
        <v>973.14299999999992</v>
      </c>
      <c r="AR23" s="25">
        <f>+SUM(AR10:AR21)</f>
        <v>1593.1010000000001</v>
      </c>
      <c r="AS23" s="25">
        <f>+SUM(AS10:AS21)</f>
        <v>2145.1559999999999</v>
      </c>
      <c r="AT23" s="25">
        <f>+SUM(AT10:AT21)</f>
        <v>180.26400000000001</v>
      </c>
      <c r="AU23" s="25"/>
      <c r="AV23" s="25">
        <f t="shared" ref="AV23:AY23" si="12">+SUM(AV10:AV21)</f>
        <v>7390.1859999999988</v>
      </c>
      <c r="AW23" s="25">
        <f t="shared" si="12"/>
        <v>9621.69</v>
      </c>
      <c r="AX23" s="25">
        <f>+SUM(AX10:AX21)</f>
        <v>10662.442999999999</v>
      </c>
      <c r="AY23" s="25">
        <f t="shared" si="12"/>
        <v>13419.495999999999</v>
      </c>
      <c r="AZ23" s="25">
        <f>+SUM(AZ10:AZ21)</f>
        <v>15092.595000000001</v>
      </c>
      <c r="BA23" s="25">
        <f>+SUM(BA10:BA21)</f>
        <v>16844.484</v>
      </c>
      <c r="BB23" s="25">
        <f>+SUM(BB10:BB21)</f>
        <v>18931.881999999998</v>
      </c>
      <c r="BC23" s="25">
        <f>+SUM(BC10:BC21)</f>
        <v>9430.6610000000001</v>
      </c>
      <c r="BD23" s="25"/>
      <c r="BE23" s="25">
        <f t="shared" ref="BE23:BI23" si="13">+SUM(BE10:BE21)</f>
        <v>2095.4740000000002</v>
      </c>
      <c r="BF23" s="25">
        <f t="shared" si="13"/>
        <v>2317.5309999999995</v>
      </c>
      <c r="BG23" s="25">
        <f>+SUM(BG10:BG21)</f>
        <v>2672.9770000000008</v>
      </c>
      <c r="BH23" s="25">
        <f t="shared" si="13"/>
        <v>3147.7629999999995</v>
      </c>
      <c r="BI23" s="25">
        <f t="shared" si="13"/>
        <v>3509.0519999999997</v>
      </c>
      <c r="BJ23" s="25">
        <f>+SUM(BJ10:BJ21)</f>
        <v>3923.4169999999999</v>
      </c>
      <c r="BK23" s="25">
        <f>+SUM(BK10:BK21)</f>
        <v>4202.1390000000001</v>
      </c>
      <c r="BL23" s="25">
        <f>+SUM(BL10:BL21)</f>
        <v>2831.0390000000002</v>
      </c>
      <c r="BM23" s="25"/>
      <c r="BN23" s="25">
        <f t="shared" ref="BN23:BQ23" si="14">+SUM(BN10:BN21)</f>
        <v>295862.43599999999</v>
      </c>
      <c r="BO23" s="25">
        <f t="shared" si="14"/>
        <v>332474.89500000002</v>
      </c>
      <c r="BP23" s="25">
        <f>+SUM(BP10:BP21)</f>
        <v>389440.77200000006</v>
      </c>
      <c r="BQ23" s="25">
        <f t="shared" si="14"/>
        <v>425758.29</v>
      </c>
      <c r="BR23" s="25">
        <f>+BI23+AZ23+AQ23+AH23+Y23+P23+G23</f>
        <v>483386.4219999999</v>
      </c>
      <c r="BS23" s="25">
        <f>+BJ23+BA23+AR23+AI23+Z23+Q23+H23</f>
        <v>554431.4</v>
      </c>
      <c r="BT23" s="25">
        <f>+BK23+BB23+AS23+AJ23+AA23+R23+I23</f>
        <v>630349.06599999988</v>
      </c>
      <c r="BU23" s="25">
        <f>+BL23+BC23+AT23+AK23+AB23+S23+J23</f>
        <v>302062.50699999998</v>
      </c>
      <c r="BV23" s="25"/>
      <c r="BW23" s="26" t="s">
        <v>20</v>
      </c>
      <c r="BX23" s="15"/>
      <c r="BY23" s="15"/>
    </row>
    <row r="24" spans="1:77" x14ac:dyDescent="0.25">
      <c r="A24" s="4" t="s">
        <v>46</v>
      </c>
      <c r="B24" s="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6"/>
      <c r="AC24" s="16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W24" s="2"/>
      <c r="AX24" s="2"/>
      <c r="AY24" s="2"/>
      <c r="AZ24" s="2"/>
      <c r="BA24" s="2"/>
      <c r="BB24" s="2"/>
      <c r="BC24" s="2"/>
      <c r="BD24" s="2"/>
      <c r="BF24" s="37" t="s">
        <v>47</v>
      </c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2"/>
      <c r="BY24" s="2"/>
    </row>
    <row r="25" spans="1:77" x14ac:dyDescent="0.25">
      <c r="A25" s="16"/>
      <c r="B25" s="2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8"/>
      <c r="W25" s="18"/>
      <c r="X25" s="18"/>
      <c r="Y25" s="18"/>
      <c r="Z25" s="18"/>
      <c r="AA25" s="18"/>
      <c r="AB25" s="18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2"/>
      <c r="BX25" s="16"/>
      <c r="BY25" s="16"/>
    </row>
    <row r="26" spans="1:77" x14ac:dyDescent="0.25">
      <c r="A26" s="16"/>
      <c r="B26" s="2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8"/>
      <c r="W26" s="18"/>
      <c r="X26" s="18"/>
      <c r="Y26" s="18"/>
      <c r="Z26" s="18"/>
      <c r="AA26" s="18"/>
      <c r="AB26" s="18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2"/>
      <c r="BX26" s="16"/>
      <c r="BY26" s="16"/>
    </row>
    <row r="27" spans="1:77" ht="20.25" x14ac:dyDescent="0.3">
      <c r="A27" s="1" t="s">
        <v>48</v>
      </c>
      <c r="B27" s="2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N27" s="17"/>
      <c r="BO27" s="17"/>
      <c r="BP27" s="17"/>
      <c r="BQ27" s="17"/>
      <c r="BR27" s="17"/>
      <c r="BS27" s="17"/>
      <c r="BT27" s="17"/>
      <c r="BU27" s="17"/>
      <c r="BV27" s="17"/>
      <c r="BW27" s="33" t="s">
        <v>1</v>
      </c>
      <c r="BX27" s="16"/>
      <c r="BY27" s="16"/>
    </row>
    <row r="28" spans="1:77" ht="20.25" x14ac:dyDescent="0.3">
      <c r="A28" s="1" t="s">
        <v>49</v>
      </c>
      <c r="B28" s="2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24"/>
      <c r="BF28" s="24"/>
      <c r="BG28" s="24"/>
      <c r="BH28" s="24"/>
      <c r="BI28" s="24"/>
      <c r="BJ28" s="24"/>
      <c r="BK28" s="24"/>
      <c r="BL28" s="24"/>
      <c r="BM28" s="24"/>
      <c r="BN28" s="17"/>
      <c r="BO28" s="17"/>
      <c r="BP28" s="17"/>
      <c r="BQ28" s="17"/>
      <c r="BR28" s="17"/>
      <c r="BS28" s="17"/>
      <c r="BT28" s="17"/>
      <c r="BU28" s="17"/>
      <c r="BV28" s="17"/>
      <c r="BW28" s="33" t="s">
        <v>3</v>
      </c>
    </row>
    <row r="29" spans="1:77" x14ac:dyDescent="0.25">
      <c r="A29" s="5"/>
      <c r="B29" s="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8"/>
      <c r="BF29" s="28"/>
      <c r="BG29" s="28"/>
      <c r="BH29" s="28"/>
      <c r="BI29" s="28"/>
      <c r="BJ29" s="28"/>
      <c r="BK29" s="28"/>
      <c r="BL29" s="28"/>
      <c r="BM29" s="28"/>
      <c r="BN29" s="27"/>
      <c r="BO29" s="27"/>
      <c r="BP29" s="27"/>
      <c r="BQ29" s="27"/>
      <c r="BR29" s="27"/>
      <c r="BS29" s="27"/>
      <c r="BT29" s="27"/>
      <c r="BU29" s="27"/>
      <c r="BV29" s="27"/>
      <c r="BW29" s="7"/>
    </row>
    <row r="30" spans="1:77" ht="18.75" x14ac:dyDescent="0.25">
      <c r="A30" s="8"/>
      <c r="B30" s="4"/>
      <c r="C30" s="36" t="s">
        <v>50</v>
      </c>
      <c r="D30" s="36"/>
      <c r="E30" s="36"/>
      <c r="F30" s="31"/>
      <c r="G30" s="31"/>
      <c r="H30" s="31"/>
      <c r="I30" s="31"/>
      <c r="J30" s="31"/>
      <c r="K30" s="29"/>
      <c r="L30" s="36" t="s">
        <v>51</v>
      </c>
      <c r="M30" s="36"/>
      <c r="N30" s="36"/>
      <c r="O30" s="31"/>
      <c r="P30" s="31"/>
      <c r="Q30" s="31"/>
      <c r="R30" s="31"/>
      <c r="S30" s="31"/>
      <c r="T30" s="29"/>
      <c r="U30" s="36" t="s">
        <v>52</v>
      </c>
      <c r="V30" s="36"/>
      <c r="W30" s="36"/>
      <c r="X30" s="31"/>
      <c r="Y30" s="31"/>
      <c r="Z30" s="31"/>
      <c r="AA30" s="31"/>
      <c r="AB30" s="31"/>
      <c r="AC30" s="29"/>
      <c r="AD30" s="38" t="s">
        <v>53</v>
      </c>
      <c r="AE30" s="38"/>
      <c r="AF30" s="38"/>
      <c r="AG30" s="32"/>
      <c r="AH30" s="32"/>
      <c r="AI30" s="32"/>
      <c r="AJ30" s="32"/>
      <c r="AK30" s="32"/>
      <c r="AL30" s="32"/>
      <c r="AM30" s="38" t="s">
        <v>54</v>
      </c>
      <c r="AN30" s="38"/>
      <c r="AO30" s="38"/>
      <c r="AP30" s="32"/>
      <c r="AQ30" s="32"/>
      <c r="AR30" s="32"/>
      <c r="AS30" s="32"/>
      <c r="AT30" s="32"/>
      <c r="AU30" s="32"/>
      <c r="AV30" s="38" t="s">
        <v>55</v>
      </c>
      <c r="AW30" s="38"/>
      <c r="AX30" s="38"/>
      <c r="AY30" s="32"/>
      <c r="AZ30" s="32"/>
      <c r="BA30" s="32"/>
      <c r="BB30" s="32"/>
      <c r="BC30" s="32"/>
      <c r="BD30" s="32"/>
      <c r="BE30" s="38" t="s">
        <v>56</v>
      </c>
      <c r="BF30" s="38"/>
      <c r="BG30" s="38"/>
      <c r="BH30" s="32"/>
      <c r="BI30" s="32"/>
      <c r="BJ30" s="32"/>
      <c r="BK30" s="32"/>
      <c r="BL30" s="32"/>
      <c r="BM30" s="24"/>
      <c r="BN30" s="38" t="s">
        <v>45</v>
      </c>
      <c r="BO30" s="38"/>
      <c r="BP30" s="38"/>
      <c r="BQ30" s="32"/>
      <c r="BR30" s="32"/>
      <c r="BS30" s="32"/>
      <c r="BT30" s="15"/>
      <c r="BU30" s="15"/>
      <c r="BV30" s="15"/>
      <c r="BW30" s="9"/>
    </row>
    <row r="31" spans="1:77" ht="18.75" x14ac:dyDescent="0.25">
      <c r="A31" s="8"/>
      <c r="B31" s="4"/>
      <c r="C31" s="40" t="s">
        <v>57</v>
      </c>
      <c r="D31" s="40"/>
      <c r="E31" s="40"/>
      <c r="F31" s="31"/>
      <c r="G31" s="31"/>
      <c r="H31" s="31"/>
      <c r="I31" s="31"/>
      <c r="J31" s="31"/>
      <c r="K31" s="29"/>
      <c r="L31" s="40" t="s">
        <v>58</v>
      </c>
      <c r="M31" s="40"/>
      <c r="N31" s="40"/>
      <c r="O31" s="31"/>
      <c r="P31" s="31"/>
      <c r="Q31" s="31"/>
      <c r="R31" s="31"/>
      <c r="S31" s="31"/>
      <c r="T31" s="29"/>
      <c r="U31" s="40" t="s">
        <v>59</v>
      </c>
      <c r="V31" s="40"/>
      <c r="W31" s="40"/>
      <c r="X31" s="31"/>
      <c r="Y31" s="31"/>
      <c r="Z31" s="31"/>
      <c r="AA31" s="31"/>
      <c r="AB31" s="31"/>
      <c r="AC31" s="29"/>
      <c r="AD31" s="41" t="s">
        <v>60</v>
      </c>
      <c r="AE31" s="41"/>
      <c r="AF31" s="41"/>
      <c r="AG31" s="32"/>
      <c r="AH31" s="32"/>
      <c r="AI31" s="32"/>
      <c r="AJ31" s="32"/>
      <c r="AK31" s="32"/>
      <c r="AL31" s="32"/>
      <c r="AM31" s="41" t="s">
        <v>61</v>
      </c>
      <c r="AN31" s="41"/>
      <c r="AO31" s="41"/>
      <c r="AP31" s="32"/>
      <c r="AQ31" s="32"/>
      <c r="AR31" s="32"/>
      <c r="AS31" s="32"/>
      <c r="AT31" s="32"/>
      <c r="AU31" s="32"/>
      <c r="AV31" s="41" t="s">
        <v>62</v>
      </c>
      <c r="AW31" s="41"/>
      <c r="AX31" s="41"/>
      <c r="AY31" s="32"/>
      <c r="AZ31" s="32"/>
      <c r="BA31" s="32"/>
      <c r="BB31" s="32"/>
      <c r="BC31" s="32"/>
      <c r="BD31" s="32"/>
      <c r="BE31" s="41" t="s">
        <v>63</v>
      </c>
      <c r="BF31" s="41"/>
      <c r="BG31" s="41"/>
      <c r="BH31" s="32"/>
      <c r="BI31" s="32"/>
      <c r="BJ31" s="32"/>
      <c r="BK31" s="32"/>
      <c r="BL31" s="32"/>
      <c r="BM31" s="24"/>
      <c r="BN31" s="41" t="s">
        <v>20</v>
      </c>
      <c r="BO31" s="41"/>
      <c r="BP31" s="41"/>
      <c r="BQ31" s="32"/>
      <c r="BR31" s="32"/>
      <c r="BS31" s="32"/>
      <c r="BT31" s="15"/>
      <c r="BU31" s="15"/>
      <c r="BV31" s="15"/>
      <c r="BW31" s="9"/>
    </row>
    <row r="32" spans="1:77" x14ac:dyDescent="0.25">
      <c r="A32" s="8"/>
      <c r="B32" s="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24"/>
      <c r="BF32" s="24"/>
      <c r="BG32" s="24"/>
      <c r="BH32" s="24"/>
      <c r="BI32" s="24"/>
      <c r="BJ32" s="24"/>
      <c r="BK32" s="24"/>
      <c r="BL32" s="24"/>
      <c r="BM32" s="24"/>
      <c r="BN32" s="15"/>
      <c r="BO32" s="15"/>
      <c r="BP32" s="15"/>
      <c r="BQ32" s="15"/>
      <c r="BR32" s="15"/>
      <c r="BS32" s="15"/>
      <c r="BT32" s="15"/>
      <c r="BU32" s="15"/>
      <c r="BV32" s="15"/>
      <c r="BW32" s="9"/>
    </row>
    <row r="33" spans="1:75" x14ac:dyDescent="0.25">
      <c r="A33" s="10" t="s">
        <v>21</v>
      </c>
      <c r="B33" s="11"/>
      <c r="C33" s="20">
        <v>2011</v>
      </c>
      <c r="D33" s="20">
        <v>2012</v>
      </c>
      <c r="E33" s="20">
        <v>2013</v>
      </c>
      <c r="F33" s="20">
        <v>2014</v>
      </c>
      <c r="G33" s="20">
        <v>2015</v>
      </c>
      <c r="H33" s="20">
        <v>2016</v>
      </c>
      <c r="I33" s="20">
        <v>2017</v>
      </c>
      <c r="J33" s="20">
        <v>2018</v>
      </c>
      <c r="K33" s="20"/>
      <c r="L33" s="20">
        <v>2011</v>
      </c>
      <c r="M33" s="20">
        <v>2012</v>
      </c>
      <c r="N33" s="20">
        <v>2013</v>
      </c>
      <c r="O33" s="20">
        <v>2014</v>
      </c>
      <c r="P33" s="20">
        <v>2015</v>
      </c>
      <c r="Q33" s="20">
        <v>2016</v>
      </c>
      <c r="R33" s="20">
        <v>2017</v>
      </c>
      <c r="S33" s="20">
        <v>2018</v>
      </c>
      <c r="T33" s="20"/>
      <c r="U33" s="20">
        <v>2011</v>
      </c>
      <c r="V33" s="20">
        <v>2012</v>
      </c>
      <c r="W33" s="20">
        <v>2013</v>
      </c>
      <c r="X33" s="20">
        <v>2014</v>
      </c>
      <c r="Y33" s="20">
        <v>2015</v>
      </c>
      <c r="Z33" s="20">
        <v>2016</v>
      </c>
      <c r="AA33" s="20">
        <v>2017</v>
      </c>
      <c r="AB33" s="20">
        <v>2018</v>
      </c>
      <c r="AC33" s="20"/>
      <c r="AD33" s="20">
        <v>2011</v>
      </c>
      <c r="AE33" s="20">
        <v>2012</v>
      </c>
      <c r="AF33" s="20">
        <v>2013</v>
      </c>
      <c r="AG33" s="20">
        <v>2014</v>
      </c>
      <c r="AH33" s="20">
        <v>2015</v>
      </c>
      <c r="AI33" s="20">
        <v>2016</v>
      </c>
      <c r="AJ33" s="20">
        <v>2017</v>
      </c>
      <c r="AK33" s="20">
        <v>2018</v>
      </c>
      <c r="AL33" s="20"/>
      <c r="AM33" s="20">
        <v>2011</v>
      </c>
      <c r="AN33" s="20">
        <v>2012</v>
      </c>
      <c r="AO33" s="20">
        <v>2013</v>
      </c>
      <c r="AP33" s="20">
        <v>2014</v>
      </c>
      <c r="AQ33" s="20">
        <v>2015</v>
      </c>
      <c r="AR33" s="20">
        <v>2016</v>
      </c>
      <c r="AS33" s="20">
        <v>2017</v>
      </c>
      <c r="AT33" s="20">
        <v>2018</v>
      </c>
      <c r="AU33" s="20"/>
      <c r="AV33" s="20">
        <v>2011</v>
      </c>
      <c r="AW33" s="20">
        <v>2012</v>
      </c>
      <c r="AX33" s="20">
        <v>2013</v>
      </c>
      <c r="AY33" s="20">
        <v>2014</v>
      </c>
      <c r="AZ33" s="20">
        <v>2015</v>
      </c>
      <c r="BA33" s="20">
        <v>2016</v>
      </c>
      <c r="BB33" s="20">
        <v>2017</v>
      </c>
      <c r="BC33" s="20">
        <v>2018</v>
      </c>
      <c r="BD33" s="20"/>
      <c r="BE33" s="20">
        <v>2011</v>
      </c>
      <c r="BF33" s="20">
        <v>2012</v>
      </c>
      <c r="BG33" s="20">
        <v>2013</v>
      </c>
      <c r="BH33" s="20">
        <v>2014</v>
      </c>
      <c r="BI33" s="20">
        <v>2015</v>
      </c>
      <c r="BJ33" s="20">
        <v>2016</v>
      </c>
      <c r="BK33" s="20">
        <v>2017</v>
      </c>
      <c r="BL33" s="20">
        <v>2018</v>
      </c>
      <c r="BM33" s="20"/>
      <c r="BN33" s="20">
        <v>2011</v>
      </c>
      <c r="BO33" s="20">
        <v>2012</v>
      </c>
      <c r="BP33" s="20">
        <v>2013</v>
      </c>
      <c r="BQ33" s="20">
        <v>2014</v>
      </c>
      <c r="BR33" s="20">
        <v>2015</v>
      </c>
      <c r="BS33" s="20">
        <v>2016</v>
      </c>
      <c r="BT33" s="20">
        <v>2017</v>
      </c>
      <c r="BU33" s="20">
        <v>2018</v>
      </c>
      <c r="BV33" s="11"/>
      <c r="BW33" s="21" t="s">
        <v>21</v>
      </c>
    </row>
    <row r="34" spans="1:75" x14ac:dyDescent="0.25">
      <c r="A34" s="8"/>
      <c r="B34" s="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22"/>
      <c r="Y34" s="22"/>
      <c r="Z34" s="22"/>
      <c r="AA34" s="22"/>
      <c r="AB34" s="22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22"/>
      <c r="AQ34" s="22"/>
      <c r="AR34" s="22"/>
      <c r="AS34" s="22"/>
      <c r="AT34" s="22"/>
      <c r="AU34" s="15"/>
      <c r="AV34" s="15"/>
      <c r="AW34" s="15"/>
      <c r="AX34" s="15"/>
      <c r="AY34" s="22"/>
      <c r="AZ34" s="22"/>
      <c r="BA34" s="22"/>
      <c r="BB34" s="22"/>
      <c r="BC34" s="22"/>
      <c r="BD34" s="22"/>
      <c r="BE34" s="24"/>
      <c r="BF34" s="24"/>
      <c r="BG34" s="24"/>
      <c r="BH34" s="22"/>
      <c r="BI34" s="22"/>
      <c r="BJ34" s="22"/>
      <c r="BK34" s="22"/>
      <c r="BL34" s="22"/>
      <c r="BM34" s="22"/>
      <c r="BN34" s="15"/>
      <c r="BO34" s="15"/>
      <c r="BP34" s="15"/>
      <c r="BQ34" s="22"/>
      <c r="BR34" s="22"/>
      <c r="BS34" s="22"/>
      <c r="BT34" s="22"/>
      <c r="BU34" s="22"/>
      <c r="BV34" s="22"/>
      <c r="BW34" s="9"/>
    </row>
    <row r="35" spans="1:75" x14ac:dyDescent="0.25">
      <c r="A35" s="8" t="s">
        <v>22</v>
      </c>
      <c r="B35" s="4"/>
      <c r="C35" s="22">
        <v>8565.598</v>
      </c>
      <c r="D35" s="22">
        <v>9907.3639999999996</v>
      </c>
      <c r="E35" s="22">
        <v>11582.414000000001</v>
      </c>
      <c r="F35" s="22">
        <v>13545.19</v>
      </c>
      <c r="G35" s="22">
        <v>14847.7</v>
      </c>
      <c r="H35" s="22">
        <v>17484.742999999999</v>
      </c>
      <c r="I35" s="22">
        <v>19078.383000000002</v>
      </c>
      <c r="J35" s="22">
        <v>21483.191000000003</v>
      </c>
      <c r="K35" s="22"/>
      <c r="L35" s="22">
        <v>901.43299999999999</v>
      </c>
      <c r="M35" s="22">
        <v>862.99099999999999</v>
      </c>
      <c r="N35" s="22">
        <v>1114.027</v>
      </c>
      <c r="O35" s="22">
        <v>1346.3040000000001</v>
      </c>
      <c r="P35" s="22">
        <v>1450.3879999999999</v>
      </c>
      <c r="Q35" s="22">
        <v>1855.2370000000001</v>
      </c>
      <c r="R35" s="22">
        <v>1950.9380000000001</v>
      </c>
      <c r="S35" s="22">
        <v>2743.8969999999999</v>
      </c>
      <c r="T35" s="22"/>
      <c r="U35" s="22">
        <v>8928.4779999999992</v>
      </c>
      <c r="V35" s="22">
        <v>9176.5159999999996</v>
      </c>
      <c r="W35" s="22">
        <v>11205.608</v>
      </c>
      <c r="X35" s="22">
        <v>13267.874</v>
      </c>
      <c r="Y35" s="22">
        <v>12717.93</v>
      </c>
      <c r="Z35" s="22">
        <v>15986.812</v>
      </c>
      <c r="AA35" s="22">
        <v>18264.705000000002</v>
      </c>
      <c r="AB35" s="22">
        <v>19170.153999999999</v>
      </c>
      <c r="AC35" s="23"/>
      <c r="AD35" s="22">
        <v>72.105999999999995</v>
      </c>
      <c r="AE35" s="22">
        <v>522.02499999999998</v>
      </c>
      <c r="AF35" s="22">
        <v>311.69600000000003</v>
      </c>
      <c r="AG35" s="22">
        <v>2007.615</v>
      </c>
      <c r="AH35" s="22">
        <v>1784.046</v>
      </c>
      <c r="AI35" s="22">
        <v>235.49600000000001</v>
      </c>
      <c r="AJ35" s="22">
        <v>360.98099999999999</v>
      </c>
      <c r="AK35" s="22">
        <v>5001.9260000000004</v>
      </c>
      <c r="AL35" s="22"/>
      <c r="AM35" s="22">
        <v>76.135999999999996</v>
      </c>
      <c r="AN35" s="22">
        <v>10.773</v>
      </c>
      <c r="AO35" s="22">
        <v>3.0720000000000001</v>
      </c>
      <c r="AP35" s="22">
        <v>116.685</v>
      </c>
      <c r="AQ35" s="22">
        <v>181.81700000000001</v>
      </c>
      <c r="AR35" s="22">
        <v>219.81100000000001</v>
      </c>
      <c r="AS35" s="22">
        <v>7.3849999999999998</v>
      </c>
      <c r="AT35" s="22">
        <v>587.71199999999999</v>
      </c>
      <c r="AU35" s="22"/>
      <c r="AV35" s="22">
        <v>146.97800000000001</v>
      </c>
      <c r="AW35" s="22">
        <v>476.63400000000001</v>
      </c>
      <c r="AX35" s="22">
        <v>1493.636</v>
      </c>
      <c r="AY35" s="22">
        <v>701.69</v>
      </c>
      <c r="AZ35" s="22">
        <v>344.88799999999998</v>
      </c>
      <c r="BA35" s="22">
        <v>1126.789</v>
      </c>
      <c r="BB35" s="22">
        <v>1096.992</v>
      </c>
      <c r="BC35" s="22">
        <v>1517.604</v>
      </c>
      <c r="BD35" s="22"/>
      <c r="BE35" s="22">
        <v>3803.2979999999998</v>
      </c>
      <c r="BF35" s="22">
        <v>5390.71</v>
      </c>
      <c r="BG35" s="22">
        <v>5222.3890000000001</v>
      </c>
      <c r="BH35" s="22">
        <v>5015.8969999999999</v>
      </c>
      <c r="BI35" s="22">
        <v>5015.01</v>
      </c>
      <c r="BJ35" s="22">
        <v>5612.48</v>
      </c>
      <c r="BK35" s="22">
        <v>6587.57</v>
      </c>
      <c r="BL35" s="22">
        <v>6026.9780000000001</v>
      </c>
      <c r="BM35" s="22"/>
      <c r="BN35" s="22">
        <v>22494.026999999995</v>
      </c>
      <c r="BO35" s="22">
        <v>26347.012999999999</v>
      </c>
      <c r="BP35" s="22">
        <v>30932.842000000001</v>
      </c>
      <c r="BQ35" s="22">
        <v>36001.254999999997</v>
      </c>
      <c r="BR35" s="22">
        <f t="shared" ref="BR35:BR46" si="15">+G35+P35+Y35+AH35+AQ35+AZ35+BI35</f>
        <v>36341.778999999995</v>
      </c>
      <c r="BS35" s="22">
        <v>42521.368000000002</v>
      </c>
      <c r="BT35" s="22">
        <v>47346.953999999998</v>
      </c>
      <c r="BU35" s="22">
        <v>56531.462</v>
      </c>
      <c r="BV35" s="22"/>
      <c r="BW35" s="9" t="s">
        <v>23</v>
      </c>
    </row>
    <row r="36" spans="1:75" x14ac:dyDescent="0.25">
      <c r="A36" s="8" t="s">
        <v>24</v>
      </c>
      <c r="B36" s="4"/>
      <c r="C36" s="22">
        <v>6792.415</v>
      </c>
      <c r="D36" s="22">
        <v>7755.7690000000002</v>
      </c>
      <c r="E36" s="22">
        <v>8956.2240000000002</v>
      </c>
      <c r="F36" s="22">
        <v>10473.61</v>
      </c>
      <c r="G36" s="22">
        <v>11456.504999999999</v>
      </c>
      <c r="H36" s="22">
        <v>13725.757000000001</v>
      </c>
      <c r="I36" s="22">
        <v>14861.276</v>
      </c>
      <c r="J36" s="22">
        <v>17729.522000000001</v>
      </c>
      <c r="K36" s="23"/>
      <c r="L36" s="22">
        <v>1741.4449999999999</v>
      </c>
      <c r="M36" s="22">
        <v>1987.152</v>
      </c>
      <c r="N36" s="22">
        <v>2067.4899999999998</v>
      </c>
      <c r="O36" s="22">
        <v>2259.364</v>
      </c>
      <c r="P36" s="22">
        <v>2681.5219999999999</v>
      </c>
      <c r="Q36" s="22">
        <v>3489.31</v>
      </c>
      <c r="R36" s="22">
        <v>4416.8379999999997</v>
      </c>
      <c r="S36" s="22">
        <v>4819.7579999999998</v>
      </c>
      <c r="T36" s="22"/>
      <c r="U36" s="22">
        <v>8086.6859999999997</v>
      </c>
      <c r="V36" s="22">
        <v>10423.453</v>
      </c>
      <c r="W36" s="22">
        <v>14804.629000000001</v>
      </c>
      <c r="X36" s="22">
        <v>14131.951999999999</v>
      </c>
      <c r="Y36" s="22">
        <v>16057.02</v>
      </c>
      <c r="Z36" s="22">
        <v>18653.692999999999</v>
      </c>
      <c r="AA36" s="22">
        <v>26116.069</v>
      </c>
      <c r="AB36" s="22">
        <v>27275.736000000001</v>
      </c>
      <c r="AC36" s="23"/>
      <c r="AD36" s="22">
        <v>366.41699999999997</v>
      </c>
      <c r="AE36" s="22">
        <v>432.37900000000002</v>
      </c>
      <c r="AF36" s="22">
        <v>2418.7289999999998</v>
      </c>
      <c r="AG36" s="22">
        <v>844.76</v>
      </c>
      <c r="AH36" s="22">
        <v>2245.6039999999998</v>
      </c>
      <c r="AI36" s="22">
        <v>1264.7139999999999</v>
      </c>
      <c r="AJ36" s="22">
        <v>1418.087</v>
      </c>
      <c r="AK36" s="22">
        <v>4112.92</v>
      </c>
      <c r="AL36" s="22"/>
      <c r="AM36" s="22">
        <v>95.195999999999998</v>
      </c>
      <c r="AN36" s="22">
        <v>93.591999999999999</v>
      </c>
      <c r="AO36" s="22">
        <v>140.791</v>
      </c>
      <c r="AP36" s="22">
        <v>390.30399999999997</v>
      </c>
      <c r="AQ36" s="22">
        <v>1191.6679999999999</v>
      </c>
      <c r="AR36" s="22">
        <v>247.22800000000001</v>
      </c>
      <c r="AS36" s="22">
        <v>642.04100000000005</v>
      </c>
      <c r="AT36" s="22">
        <v>978.55899999999997</v>
      </c>
      <c r="AU36" s="22"/>
      <c r="AV36" s="22">
        <v>314.51499999999999</v>
      </c>
      <c r="AW36" s="22">
        <v>853.00400000000002</v>
      </c>
      <c r="AX36" s="22">
        <v>563.35599999999999</v>
      </c>
      <c r="AY36" s="22">
        <v>1330.453</v>
      </c>
      <c r="AZ36" s="22">
        <v>1990.0519999999999</v>
      </c>
      <c r="BA36" s="22">
        <v>802.25199999999995</v>
      </c>
      <c r="BB36" s="22">
        <v>1197.7449999999999</v>
      </c>
      <c r="BC36" s="22">
        <v>1309.421</v>
      </c>
      <c r="BD36" s="22"/>
      <c r="BE36" s="22">
        <v>6171.0309999999999</v>
      </c>
      <c r="BF36" s="22">
        <v>8613.5079999999998</v>
      </c>
      <c r="BG36" s="22">
        <v>4996.5519999999997</v>
      </c>
      <c r="BH36" s="22">
        <v>3325.5129999999999</v>
      </c>
      <c r="BI36" s="22">
        <v>6888.5770000000002</v>
      </c>
      <c r="BJ36" s="22">
        <v>4124.6750000000002</v>
      </c>
      <c r="BK36" s="22">
        <v>5086.8389999999999</v>
      </c>
      <c r="BL36" s="22">
        <v>6662.2780000000002</v>
      </c>
      <c r="BM36" s="22"/>
      <c r="BN36" s="22">
        <v>23567.705000000002</v>
      </c>
      <c r="BO36" s="22">
        <v>30158.857</v>
      </c>
      <c r="BP36" s="22">
        <v>33947.771000000001</v>
      </c>
      <c r="BQ36" s="22">
        <v>32755.955999999998</v>
      </c>
      <c r="BR36" s="22">
        <f t="shared" si="15"/>
        <v>42510.947999999997</v>
      </c>
      <c r="BS36" s="22">
        <v>42307.629000000001</v>
      </c>
      <c r="BT36" s="22">
        <v>53738.894999999997</v>
      </c>
      <c r="BU36" s="22">
        <v>62888.194000000003</v>
      </c>
      <c r="BV36" s="22"/>
      <c r="BW36" s="9" t="s">
        <v>64</v>
      </c>
    </row>
    <row r="37" spans="1:75" x14ac:dyDescent="0.25">
      <c r="A37" s="8" t="s">
        <v>25</v>
      </c>
      <c r="B37" s="4"/>
      <c r="C37" s="22">
        <v>6724.4</v>
      </c>
      <c r="D37" s="22">
        <v>7723.027</v>
      </c>
      <c r="E37" s="22">
        <v>8788.9989999999998</v>
      </c>
      <c r="F37" s="22">
        <v>10401.742</v>
      </c>
      <c r="G37" s="22">
        <v>11492.014000000001</v>
      </c>
      <c r="H37" s="22">
        <v>14016.940999999999</v>
      </c>
      <c r="I37" s="22">
        <v>14955.772000000001</v>
      </c>
      <c r="J37" s="22">
        <v>17340.728999999999</v>
      </c>
      <c r="K37" s="22"/>
      <c r="L37" s="22">
        <v>2131.3490000000002</v>
      </c>
      <c r="M37" s="22">
        <v>1867.5930000000001</v>
      </c>
      <c r="N37" s="22">
        <v>2218.8629999999998</v>
      </c>
      <c r="O37" s="22">
        <v>2754.9560000000001</v>
      </c>
      <c r="P37" s="22">
        <v>3205.5250000000001</v>
      </c>
      <c r="Q37" s="22">
        <v>3883.1480000000001</v>
      </c>
      <c r="R37" s="22">
        <v>4684.808</v>
      </c>
      <c r="S37" s="22">
        <v>5622.933</v>
      </c>
      <c r="T37" s="22"/>
      <c r="U37" s="22">
        <v>12539.147999999999</v>
      </c>
      <c r="V37" s="22">
        <v>12693.596</v>
      </c>
      <c r="W37" s="22">
        <v>11925.892</v>
      </c>
      <c r="X37" s="22">
        <v>14241.267</v>
      </c>
      <c r="Y37" s="22">
        <v>12971.923000000001</v>
      </c>
      <c r="Z37" s="22">
        <v>19593.11</v>
      </c>
      <c r="AA37" s="22">
        <v>27045.637999999999</v>
      </c>
      <c r="AB37" s="22">
        <v>27892.326000000001</v>
      </c>
      <c r="AC37" s="22"/>
      <c r="AD37" s="22">
        <v>1060.722</v>
      </c>
      <c r="AE37" s="22">
        <v>751.30799999999999</v>
      </c>
      <c r="AF37" s="22">
        <v>1383.0340000000001</v>
      </c>
      <c r="AG37" s="22">
        <v>2814.259</v>
      </c>
      <c r="AH37" s="22">
        <v>3232.5369999999998</v>
      </c>
      <c r="AI37" s="22">
        <v>1764.165</v>
      </c>
      <c r="AJ37" s="22">
        <v>3212.3359999999998</v>
      </c>
      <c r="AK37" s="22">
        <v>4681.6660000000002</v>
      </c>
      <c r="AL37" s="22"/>
      <c r="AM37" s="22">
        <v>93.966999999999999</v>
      </c>
      <c r="AN37" s="22">
        <v>98.605999999999995</v>
      </c>
      <c r="AO37" s="22">
        <v>242.64699999999999</v>
      </c>
      <c r="AP37" s="22">
        <v>497.68700000000001</v>
      </c>
      <c r="AQ37" s="22">
        <v>420.26499999999999</v>
      </c>
      <c r="AR37" s="22">
        <v>202.648</v>
      </c>
      <c r="AS37" s="22">
        <v>468.04199999999997</v>
      </c>
      <c r="AT37" s="22">
        <v>1683.4829999999999</v>
      </c>
      <c r="AU37" s="22"/>
      <c r="AV37" s="22">
        <v>247.62100000000001</v>
      </c>
      <c r="AW37" s="22">
        <v>890.28</v>
      </c>
      <c r="AX37" s="22">
        <v>668.13400000000001</v>
      </c>
      <c r="AY37" s="22">
        <v>719.50900000000001</v>
      </c>
      <c r="AZ37" s="22">
        <v>2251.1410000000001</v>
      </c>
      <c r="BA37" s="22">
        <v>649.34199999999998</v>
      </c>
      <c r="BB37" s="22">
        <v>1054.3900000000001</v>
      </c>
      <c r="BC37" s="22">
        <v>1630.2850000000001</v>
      </c>
      <c r="BD37" s="22"/>
      <c r="BE37" s="22">
        <v>3994.3009999999999</v>
      </c>
      <c r="BF37" s="22">
        <v>3319.5659999999998</v>
      </c>
      <c r="BG37" s="22">
        <v>4929.2309999999998</v>
      </c>
      <c r="BH37" s="22">
        <v>5630.1109999999999</v>
      </c>
      <c r="BI37" s="22">
        <v>6187.7910000000002</v>
      </c>
      <c r="BJ37" s="22">
        <v>6729.0010000000002</v>
      </c>
      <c r="BK37" s="22">
        <v>7150.0119999999997</v>
      </c>
      <c r="BL37" s="22">
        <v>9588.0429999999997</v>
      </c>
      <c r="BM37" s="22"/>
      <c r="BN37" s="22">
        <v>26791.507999999998</v>
      </c>
      <c r="BO37" s="22">
        <v>27343.975999999999</v>
      </c>
      <c r="BP37" s="22">
        <v>30156.799999999999</v>
      </c>
      <c r="BQ37" s="22">
        <v>37059.531000000003</v>
      </c>
      <c r="BR37" s="22">
        <f t="shared" si="15"/>
        <v>39761.195999999996</v>
      </c>
      <c r="BS37" s="22">
        <v>46838.355000000003</v>
      </c>
      <c r="BT37" s="22">
        <v>58570.998</v>
      </c>
      <c r="BU37" s="22">
        <v>68439.464999999997</v>
      </c>
      <c r="BV37" s="22"/>
      <c r="BW37" s="9" t="s">
        <v>26</v>
      </c>
    </row>
    <row r="38" spans="1:75" x14ac:dyDescent="0.25">
      <c r="A38" s="8" t="s">
        <v>27</v>
      </c>
      <c r="B38" s="4"/>
      <c r="C38" s="22">
        <v>7019.4549999999999</v>
      </c>
      <c r="D38" s="22">
        <v>8056.0829999999996</v>
      </c>
      <c r="E38" s="22">
        <v>9357.5889999999999</v>
      </c>
      <c r="F38" s="22">
        <v>10755.117</v>
      </c>
      <c r="G38" s="22">
        <v>11884.759</v>
      </c>
      <c r="H38" s="22">
        <v>14486.072</v>
      </c>
      <c r="I38" s="22">
        <v>15444.569</v>
      </c>
      <c r="J38" s="22">
        <v>18833.18</v>
      </c>
      <c r="K38" s="22"/>
      <c r="L38" s="22">
        <v>2592.8890000000001</v>
      </c>
      <c r="M38" s="22">
        <v>2935.127</v>
      </c>
      <c r="N38" s="22">
        <v>2753.9580000000001</v>
      </c>
      <c r="O38" s="22">
        <v>3185.1019999999999</v>
      </c>
      <c r="P38" s="22">
        <v>3542.7649999999999</v>
      </c>
      <c r="Q38" s="22">
        <v>4635.2389999999996</v>
      </c>
      <c r="R38" s="22">
        <v>5447.5469999999996</v>
      </c>
      <c r="S38" s="22">
        <v>5488.6270000000004</v>
      </c>
      <c r="T38" s="22"/>
      <c r="U38" s="22">
        <v>7918.15</v>
      </c>
      <c r="V38" s="22">
        <v>9801.4259999999995</v>
      </c>
      <c r="W38" s="22">
        <v>11716.231</v>
      </c>
      <c r="X38" s="22">
        <v>14416.794</v>
      </c>
      <c r="Y38" s="22">
        <v>16061.739</v>
      </c>
      <c r="Z38" s="22">
        <v>17627.455999999998</v>
      </c>
      <c r="AA38" s="22">
        <v>25544.69</v>
      </c>
      <c r="AB38" s="22">
        <v>28088.346000000001</v>
      </c>
      <c r="AC38" s="22"/>
      <c r="AD38" s="22">
        <v>1564.18</v>
      </c>
      <c r="AE38" s="22">
        <v>1533.626</v>
      </c>
      <c r="AF38" s="22">
        <v>2170.6179999999999</v>
      </c>
      <c r="AG38" s="22">
        <v>2348.018</v>
      </c>
      <c r="AH38" s="22">
        <v>2828.19</v>
      </c>
      <c r="AI38" s="22">
        <v>3292.098</v>
      </c>
      <c r="AJ38" s="22">
        <v>4333.4579999999996</v>
      </c>
      <c r="AK38" s="22">
        <v>8064.5150000000003</v>
      </c>
      <c r="AL38" s="22"/>
      <c r="AM38" s="22">
        <v>234.095</v>
      </c>
      <c r="AN38" s="22">
        <v>109.73399999999999</v>
      </c>
      <c r="AO38" s="22">
        <v>145.89599999999999</v>
      </c>
      <c r="AP38" s="22">
        <v>518.649</v>
      </c>
      <c r="AQ38" s="22">
        <v>400.178</v>
      </c>
      <c r="AR38" s="22">
        <v>495.11599999999999</v>
      </c>
      <c r="AS38" s="22">
        <v>664.67</v>
      </c>
      <c r="AT38" s="22">
        <v>1762.0809999999999</v>
      </c>
      <c r="AU38" s="22"/>
      <c r="AV38" s="22">
        <v>297.21499999999997</v>
      </c>
      <c r="AW38" s="22">
        <v>638.00199999999995</v>
      </c>
      <c r="AX38" s="22">
        <v>673.22799999999995</v>
      </c>
      <c r="AY38" s="22">
        <v>1727.4159999999999</v>
      </c>
      <c r="AZ38" s="22">
        <v>792.27800000000002</v>
      </c>
      <c r="BA38" s="22">
        <v>1129.414</v>
      </c>
      <c r="BB38" s="22">
        <v>1339.768</v>
      </c>
      <c r="BC38" s="22">
        <v>2017.0319999999999</v>
      </c>
      <c r="BD38" s="22"/>
      <c r="BE38" s="22">
        <v>2840.82</v>
      </c>
      <c r="BF38" s="22">
        <v>4644.7479999999996</v>
      </c>
      <c r="BG38" s="22">
        <v>3075.8090000000002</v>
      </c>
      <c r="BH38" s="22">
        <v>3838.2930000000001</v>
      </c>
      <c r="BI38" s="22">
        <v>6086.69</v>
      </c>
      <c r="BJ38" s="22">
        <v>2683.038</v>
      </c>
      <c r="BK38" s="22">
        <v>3225.4749999999999</v>
      </c>
      <c r="BL38" s="22">
        <v>3107.5520000000001</v>
      </c>
      <c r="BM38" s="22"/>
      <c r="BN38" s="22">
        <v>22466.804</v>
      </c>
      <c r="BO38" s="22">
        <v>27718.745999999999</v>
      </c>
      <c r="BP38" s="22">
        <v>29893.329000000002</v>
      </c>
      <c r="BQ38" s="22">
        <v>36789.389000000003</v>
      </c>
      <c r="BR38" s="22">
        <f t="shared" si="15"/>
        <v>41596.599000000002</v>
      </c>
      <c r="BS38" s="22">
        <v>44348.432999999997</v>
      </c>
      <c r="BT38" s="22">
        <v>56000.177000000003</v>
      </c>
      <c r="BU38" s="22">
        <v>67361.332999999999</v>
      </c>
      <c r="BV38" s="22"/>
      <c r="BW38" s="9" t="s">
        <v>28</v>
      </c>
    </row>
    <row r="39" spans="1:75" x14ac:dyDescent="0.25">
      <c r="A39" s="8" t="s">
        <v>29</v>
      </c>
      <c r="B39" s="4"/>
      <c r="C39" s="22">
        <v>6932.29</v>
      </c>
      <c r="D39" s="22">
        <v>8014.8410000000003</v>
      </c>
      <c r="E39" s="22">
        <v>9160.375</v>
      </c>
      <c r="F39" s="22">
        <v>10748.94</v>
      </c>
      <c r="G39" s="22">
        <v>11773.099</v>
      </c>
      <c r="H39" s="22">
        <v>14599.638999999999</v>
      </c>
      <c r="I39" s="22">
        <v>15426.550999999999</v>
      </c>
      <c r="J39" s="22">
        <v>20188.98</v>
      </c>
      <c r="K39" s="22"/>
      <c r="L39" s="22">
        <v>2317.0720000000001</v>
      </c>
      <c r="M39" s="22">
        <v>2303.7150000000001</v>
      </c>
      <c r="N39" s="22">
        <v>2694.5210000000002</v>
      </c>
      <c r="O39" s="22">
        <v>2794.6460000000002</v>
      </c>
      <c r="P39" s="22">
        <v>3514.05</v>
      </c>
      <c r="Q39" s="22">
        <v>3916.232</v>
      </c>
      <c r="R39" s="22">
        <v>4718.09</v>
      </c>
      <c r="S39" s="22">
        <v>6948.1059999999998</v>
      </c>
      <c r="T39" s="22"/>
      <c r="U39" s="22">
        <v>8008.6459999999997</v>
      </c>
      <c r="V39" s="22">
        <v>10247.627</v>
      </c>
      <c r="W39" s="22">
        <v>10896.433000000001</v>
      </c>
      <c r="X39" s="22">
        <v>11823.671</v>
      </c>
      <c r="Y39" s="22">
        <v>16055.475</v>
      </c>
      <c r="Z39" s="22">
        <v>16816.386999999999</v>
      </c>
      <c r="AA39" s="22">
        <v>19050.241999999998</v>
      </c>
      <c r="AB39" s="22">
        <v>22274.187999999998</v>
      </c>
      <c r="AC39" s="22"/>
      <c r="AD39" s="22">
        <v>1763.671</v>
      </c>
      <c r="AE39" s="22">
        <v>2099.0410000000002</v>
      </c>
      <c r="AF39" s="22">
        <v>2548.433</v>
      </c>
      <c r="AG39" s="22">
        <v>2393.8760000000002</v>
      </c>
      <c r="AH39" s="22">
        <v>3497.8330000000001</v>
      </c>
      <c r="AI39" s="22">
        <v>3534.0450000000001</v>
      </c>
      <c r="AJ39" s="22">
        <v>5238.6409999999996</v>
      </c>
      <c r="AK39" s="22">
        <v>8270.4130000000005</v>
      </c>
      <c r="AL39" s="22"/>
      <c r="AM39" s="22">
        <v>855.46900000000005</v>
      </c>
      <c r="AN39" s="22">
        <v>462.19099999999997</v>
      </c>
      <c r="AO39" s="22">
        <v>817.61900000000003</v>
      </c>
      <c r="AP39" s="22">
        <v>453.66199999999998</v>
      </c>
      <c r="AQ39" s="22">
        <v>616.82500000000005</v>
      </c>
      <c r="AR39" s="22">
        <v>920.23099999999999</v>
      </c>
      <c r="AS39" s="22">
        <v>1955.3489999999999</v>
      </c>
      <c r="AT39" s="22">
        <v>2024.3420000000001</v>
      </c>
      <c r="AU39" s="22"/>
      <c r="AV39" s="22">
        <v>356.67200000000003</v>
      </c>
      <c r="AW39" s="22">
        <v>701.553</v>
      </c>
      <c r="AX39" s="22">
        <v>676.50099999999998</v>
      </c>
      <c r="AY39" s="22">
        <v>783.85599999999999</v>
      </c>
      <c r="AZ39" s="22">
        <v>809.21900000000005</v>
      </c>
      <c r="BA39" s="22">
        <v>1029.7370000000001</v>
      </c>
      <c r="BB39" s="22">
        <v>1051.021</v>
      </c>
      <c r="BC39" s="22">
        <v>1570.06</v>
      </c>
      <c r="BD39" s="22"/>
      <c r="BE39" s="22">
        <v>4064.2719999999999</v>
      </c>
      <c r="BF39" s="22">
        <v>2409.5749999999998</v>
      </c>
      <c r="BG39" s="22">
        <v>3542.681</v>
      </c>
      <c r="BH39" s="22">
        <v>7081.4830000000002</v>
      </c>
      <c r="BI39" s="22">
        <v>3846.6860000000001</v>
      </c>
      <c r="BJ39" s="22">
        <v>5036.7860000000001</v>
      </c>
      <c r="BK39" s="22">
        <v>3660.2890000000002</v>
      </c>
      <c r="BL39" s="22">
        <v>6032.5510000000004</v>
      </c>
      <c r="BM39" s="22"/>
      <c r="BN39" s="22">
        <v>24298.092000000001</v>
      </c>
      <c r="BO39" s="22">
        <v>26238.543000000001</v>
      </c>
      <c r="BP39" s="22">
        <v>30336.562999999998</v>
      </c>
      <c r="BQ39" s="22">
        <v>36080.133999999998</v>
      </c>
      <c r="BR39" s="22">
        <f t="shared" si="15"/>
        <v>40113.186999999998</v>
      </c>
      <c r="BS39" s="22">
        <v>45853.057000000001</v>
      </c>
      <c r="BT39" s="22">
        <v>51100.182999999997</v>
      </c>
      <c r="BU39" s="22">
        <v>67308.639999999999</v>
      </c>
      <c r="BV39" s="22"/>
      <c r="BW39" s="9" t="s">
        <v>30</v>
      </c>
    </row>
    <row r="40" spans="1:75" x14ac:dyDescent="0.25">
      <c r="A40" s="8" t="s">
        <v>31</v>
      </c>
      <c r="B40" s="4"/>
      <c r="C40" s="22">
        <v>7150.9380000000001</v>
      </c>
      <c r="D40" s="22">
        <v>9689.0669999999991</v>
      </c>
      <c r="E40" s="22">
        <v>9183.3330000000005</v>
      </c>
      <c r="F40" s="22">
        <v>10700.803</v>
      </c>
      <c r="G40" s="22">
        <v>11846.106</v>
      </c>
      <c r="H40" s="22">
        <v>15108.148000000001</v>
      </c>
      <c r="I40" s="22">
        <v>15423.567999999999</v>
      </c>
      <c r="J40" s="22"/>
      <c r="K40" s="22"/>
      <c r="L40" s="22">
        <v>2708.1619999999998</v>
      </c>
      <c r="M40" s="22">
        <v>2390.1280000000002</v>
      </c>
      <c r="N40" s="22">
        <v>2491.4079999999999</v>
      </c>
      <c r="O40" s="22">
        <v>2865.9059999999999</v>
      </c>
      <c r="P40" s="22">
        <v>3857.424</v>
      </c>
      <c r="Q40" s="22">
        <v>4578.5780000000004</v>
      </c>
      <c r="R40" s="22">
        <v>5192.4589999999998</v>
      </c>
      <c r="S40" s="22"/>
      <c r="T40" s="22"/>
      <c r="U40" s="22">
        <v>9479.7170000000006</v>
      </c>
      <c r="V40" s="22">
        <v>14312.450999999999</v>
      </c>
      <c r="W40" s="22">
        <v>14783.210999999999</v>
      </c>
      <c r="X40" s="22">
        <v>15080.619000000001</v>
      </c>
      <c r="Y40" s="22">
        <v>13869.427</v>
      </c>
      <c r="Z40" s="22">
        <v>22606.683000000001</v>
      </c>
      <c r="AA40" s="22">
        <v>27753.168000000001</v>
      </c>
      <c r="AB40" s="22"/>
      <c r="AC40" s="22"/>
      <c r="AD40" s="22">
        <v>1976.481</v>
      </c>
      <c r="AE40" s="22">
        <v>1881.4939999999999</v>
      </c>
      <c r="AF40" s="22">
        <v>3141.1970000000001</v>
      </c>
      <c r="AG40" s="22">
        <v>3499.9209999999998</v>
      </c>
      <c r="AH40" s="22">
        <v>3488.7089999999998</v>
      </c>
      <c r="AI40" s="22">
        <v>5634.8959999999997</v>
      </c>
      <c r="AJ40" s="22">
        <v>6432.0389999999998</v>
      </c>
      <c r="AK40" s="22"/>
      <c r="AL40" s="22"/>
      <c r="AM40" s="22">
        <v>380.06700000000001</v>
      </c>
      <c r="AN40" s="22">
        <v>329.98500000000001</v>
      </c>
      <c r="AO40" s="22">
        <v>855.16</v>
      </c>
      <c r="AP40" s="22">
        <v>729.35199999999998</v>
      </c>
      <c r="AQ40" s="22">
        <v>859.05399999999997</v>
      </c>
      <c r="AR40" s="22">
        <v>831.88699999999994</v>
      </c>
      <c r="AS40" s="22">
        <v>709.98</v>
      </c>
      <c r="AT40" s="22"/>
      <c r="AU40" s="22"/>
      <c r="AV40" s="22">
        <v>340.72699999999998</v>
      </c>
      <c r="AW40" s="22">
        <v>589.31200000000001</v>
      </c>
      <c r="AX40" s="22">
        <v>614.77300000000002</v>
      </c>
      <c r="AY40" s="22">
        <v>722.10599999999999</v>
      </c>
      <c r="AZ40" s="22">
        <v>725.95100000000002</v>
      </c>
      <c r="BA40" s="22">
        <v>1019.085</v>
      </c>
      <c r="BB40" s="22">
        <v>886.60799999999995</v>
      </c>
      <c r="BC40" s="22"/>
      <c r="BD40" s="22"/>
      <c r="BE40" s="22">
        <v>1561.13</v>
      </c>
      <c r="BF40" s="22">
        <v>1881.403</v>
      </c>
      <c r="BG40" s="22">
        <v>1533.81</v>
      </c>
      <c r="BH40" s="22">
        <v>1571.7470000000001</v>
      </c>
      <c r="BI40" s="22">
        <v>1691.0219999999999</v>
      </c>
      <c r="BJ40" s="22">
        <v>2203.8319999999999</v>
      </c>
      <c r="BK40" s="22">
        <v>1280.1389999999999</v>
      </c>
      <c r="BL40" s="22"/>
      <c r="BM40" s="22"/>
      <c r="BN40" s="22">
        <v>23597.222000000002</v>
      </c>
      <c r="BO40" s="22">
        <v>31073.84</v>
      </c>
      <c r="BP40" s="22">
        <v>32602.892</v>
      </c>
      <c r="BQ40" s="22">
        <v>35170.453999999998</v>
      </c>
      <c r="BR40" s="22">
        <f t="shared" si="15"/>
        <v>36337.692999999992</v>
      </c>
      <c r="BS40" s="22">
        <v>51983.108999999997</v>
      </c>
      <c r="BT40" s="22">
        <v>57677.961000000003</v>
      </c>
      <c r="BU40" s="22"/>
      <c r="BV40" s="22"/>
      <c r="BW40" s="9" t="s">
        <v>32</v>
      </c>
    </row>
    <row r="41" spans="1:75" x14ac:dyDescent="0.25">
      <c r="A41" s="8" t="s">
        <v>33</v>
      </c>
      <c r="B41" s="4"/>
      <c r="C41" s="22">
        <v>7354.2269999999999</v>
      </c>
      <c r="D41" s="22">
        <v>8715.0190000000002</v>
      </c>
      <c r="E41" s="22">
        <v>9729.5889999999999</v>
      </c>
      <c r="F41" s="22">
        <v>10775.998</v>
      </c>
      <c r="G41" s="22">
        <v>12455.816000000001</v>
      </c>
      <c r="H41" s="22">
        <v>14425.920999999998</v>
      </c>
      <c r="I41" s="22">
        <v>16121.32</v>
      </c>
      <c r="J41" s="22"/>
      <c r="K41" s="22"/>
      <c r="L41" s="22">
        <v>2901.7620000000002</v>
      </c>
      <c r="M41" s="22">
        <v>3070.779</v>
      </c>
      <c r="N41" s="22">
        <v>3328.038</v>
      </c>
      <c r="O41" s="22">
        <v>3527.8739999999998</v>
      </c>
      <c r="P41" s="22">
        <v>4013.0790000000002</v>
      </c>
      <c r="Q41" s="22">
        <v>3668.877</v>
      </c>
      <c r="R41" s="22">
        <v>4924.2659999999996</v>
      </c>
      <c r="S41" s="22"/>
      <c r="T41" s="22"/>
      <c r="U41" s="22">
        <v>6914.683</v>
      </c>
      <c r="V41" s="22">
        <v>8301.3119999999999</v>
      </c>
      <c r="W41" s="22">
        <v>11576.066000000001</v>
      </c>
      <c r="X41" s="22">
        <v>14613.987999999999</v>
      </c>
      <c r="Y41" s="22">
        <v>17135.256000000001</v>
      </c>
      <c r="Z41" s="22">
        <v>16099.19</v>
      </c>
      <c r="AA41" s="22">
        <v>17538.920999999998</v>
      </c>
      <c r="AB41" s="22"/>
      <c r="AC41" s="22"/>
      <c r="AD41" s="22">
        <v>2630.904</v>
      </c>
      <c r="AE41" s="22">
        <v>2459.9810000000002</v>
      </c>
      <c r="AF41" s="22">
        <v>3907.9720000000002</v>
      </c>
      <c r="AG41" s="22">
        <v>5292.625</v>
      </c>
      <c r="AH41" s="22">
        <v>5432.1559999999999</v>
      </c>
      <c r="AI41" s="22">
        <v>2910.2060000000001</v>
      </c>
      <c r="AJ41" s="22">
        <v>4405.6779999999999</v>
      </c>
      <c r="AK41" s="22"/>
      <c r="AL41" s="22"/>
      <c r="AM41" s="22">
        <v>491.36700000000002</v>
      </c>
      <c r="AN41" s="22">
        <v>922.96199999999999</v>
      </c>
      <c r="AO41" s="22">
        <v>684.024</v>
      </c>
      <c r="AP41" s="22">
        <v>679.62199999999996</v>
      </c>
      <c r="AQ41" s="22">
        <v>613.28300000000002</v>
      </c>
      <c r="AR41" s="22">
        <v>317.339</v>
      </c>
      <c r="AS41" s="22">
        <v>1588.7049999999999</v>
      </c>
      <c r="AT41" s="22"/>
      <c r="AU41" s="22"/>
      <c r="AV41" s="22">
        <v>307.54700000000003</v>
      </c>
      <c r="AW41" s="22">
        <v>616.38</v>
      </c>
      <c r="AX41" s="22">
        <v>641.58500000000004</v>
      </c>
      <c r="AY41" s="22">
        <v>686.31700000000001</v>
      </c>
      <c r="AZ41" s="22">
        <v>803.50099999999998</v>
      </c>
      <c r="BA41" s="22">
        <v>793.79200000000003</v>
      </c>
      <c r="BB41" s="22">
        <v>1199.3309999999999</v>
      </c>
      <c r="BC41" s="22"/>
      <c r="BD41" s="22"/>
      <c r="BE41" s="22">
        <v>3626.0030000000002</v>
      </c>
      <c r="BF41" s="22">
        <v>4215.6760000000004</v>
      </c>
      <c r="BG41" s="22">
        <v>6906.4309999999996</v>
      </c>
      <c r="BH41" s="22">
        <v>4413.8810000000003</v>
      </c>
      <c r="BI41" s="22">
        <v>5052.8140000000003</v>
      </c>
      <c r="BJ41" s="22">
        <v>4198.4309999999996</v>
      </c>
      <c r="BK41" s="22">
        <v>5761.7960000000003</v>
      </c>
      <c r="BL41" s="22"/>
      <c r="BM41" s="22"/>
      <c r="BN41" s="22">
        <v>24226.492999999995</v>
      </c>
      <c r="BO41" s="22">
        <v>28302.109</v>
      </c>
      <c r="BP41" s="22">
        <v>36773.705000000002</v>
      </c>
      <c r="BQ41" s="22">
        <v>39990.305</v>
      </c>
      <c r="BR41" s="22">
        <f t="shared" si="15"/>
        <v>45505.904999999999</v>
      </c>
      <c r="BS41" s="22">
        <v>42413.756000000001</v>
      </c>
      <c r="BT41" s="22">
        <v>51540.017</v>
      </c>
      <c r="BU41" s="22"/>
      <c r="BV41" s="22"/>
      <c r="BW41" s="9" t="s">
        <v>34</v>
      </c>
    </row>
    <row r="42" spans="1:75" x14ac:dyDescent="0.25">
      <c r="A42" s="8" t="s">
        <v>35</v>
      </c>
      <c r="B42" s="4"/>
      <c r="C42" s="22">
        <v>6975.69</v>
      </c>
      <c r="D42" s="22">
        <v>8195.8310000000001</v>
      </c>
      <c r="E42" s="22">
        <v>8852.9570000000003</v>
      </c>
      <c r="F42" s="22">
        <v>10029.329</v>
      </c>
      <c r="G42" s="22">
        <v>11622.416999999999</v>
      </c>
      <c r="H42" s="22">
        <v>13664.612000000001</v>
      </c>
      <c r="I42" s="22">
        <v>15343.918</v>
      </c>
      <c r="J42" s="22"/>
      <c r="K42" s="22"/>
      <c r="L42" s="22">
        <v>3313.2359999999999</v>
      </c>
      <c r="M42" s="22">
        <v>2433.9690000000001</v>
      </c>
      <c r="N42" s="22">
        <v>2386.6550000000002</v>
      </c>
      <c r="O42" s="22">
        <v>2910.0659999999998</v>
      </c>
      <c r="P42" s="22">
        <v>3054.9209999999998</v>
      </c>
      <c r="Q42" s="22">
        <v>4060.45</v>
      </c>
      <c r="R42" s="22">
        <v>5154.0129999999999</v>
      </c>
      <c r="S42" s="22"/>
      <c r="T42" s="22"/>
      <c r="U42" s="22">
        <v>9307.0349999999999</v>
      </c>
      <c r="V42" s="22">
        <v>11838.874</v>
      </c>
      <c r="W42" s="22">
        <v>12568.045</v>
      </c>
      <c r="X42" s="22">
        <v>12083.159</v>
      </c>
      <c r="Y42" s="22">
        <v>15074.638000000001</v>
      </c>
      <c r="Z42" s="22">
        <v>18090.358</v>
      </c>
      <c r="AA42" s="22">
        <v>22549.473999999998</v>
      </c>
      <c r="AB42" s="22"/>
      <c r="AC42" s="22"/>
      <c r="AD42" s="22">
        <v>3181.7260000000001</v>
      </c>
      <c r="AE42" s="22">
        <v>2916.1280000000002</v>
      </c>
      <c r="AF42" s="22">
        <v>2849.2689999999998</v>
      </c>
      <c r="AG42" s="22">
        <v>3344.5189999999998</v>
      </c>
      <c r="AH42" s="22">
        <v>2643.0790000000002</v>
      </c>
      <c r="AI42" s="22">
        <v>5053.2979999999998</v>
      </c>
      <c r="AJ42" s="22">
        <v>7936.0659999999998</v>
      </c>
      <c r="AK42" s="22"/>
      <c r="AL42" s="22"/>
      <c r="AM42" s="22">
        <v>260.78699999999998</v>
      </c>
      <c r="AN42" s="22">
        <v>169.51900000000001</v>
      </c>
      <c r="AO42" s="22">
        <v>270.10899999999998</v>
      </c>
      <c r="AP42" s="22">
        <v>360.83499999999998</v>
      </c>
      <c r="AQ42" s="22">
        <v>761.71500000000003</v>
      </c>
      <c r="AR42" s="22">
        <v>592.28</v>
      </c>
      <c r="AS42" s="22">
        <v>705.10699999999997</v>
      </c>
      <c r="AT42" s="22"/>
      <c r="AU42" s="22"/>
      <c r="AV42" s="22">
        <v>775.07500000000005</v>
      </c>
      <c r="AW42" s="22">
        <v>478.51</v>
      </c>
      <c r="AX42" s="22">
        <v>591.43200000000002</v>
      </c>
      <c r="AY42" s="22">
        <v>550.89800000000002</v>
      </c>
      <c r="AZ42" s="22">
        <v>770.73500000000001</v>
      </c>
      <c r="BA42" s="22">
        <v>963.197</v>
      </c>
      <c r="BB42" s="22">
        <v>746.33699999999999</v>
      </c>
      <c r="BC42" s="22"/>
      <c r="BD42" s="22"/>
      <c r="BE42" s="22">
        <v>5681.5219999999999</v>
      </c>
      <c r="BF42" s="22">
        <v>5788.6769999999997</v>
      </c>
      <c r="BG42" s="22">
        <v>7531.585</v>
      </c>
      <c r="BH42" s="22">
        <v>2759.0050000000001</v>
      </c>
      <c r="BI42" s="22">
        <v>3618.384</v>
      </c>
      <c r="BJ42" s="22">
        <v>4848.9179999999997</v>
      </c>
      <c r="BK42" s="22">
        <v>5426.3919999999998</v>
      </c>
      <c r="BL42" s="22"/>
      <c r="BM42" s="22"/>
      <c r="BN42" s="22">
        <v>29495.071</v>
      </c>
      <c r="BO42" s="22">
        <v>31821.508000000002</v>
      </c>
      <c r="BP42" s="22">
        <v>35050.052000000003</v>
      </c>
      <c r="BQ42" s="22">
        <v>32037.811000000002</v>
      </c>
      <c r="BR42" s="22">
        <f t="shared" si="15"/>
        <v>37545.889000000003</v>
      </c>
      <c r="BS42" s="22">
        <v>47273.112999999998</v>
      </c>
      <c r="BT42" s="22">
        <v>57861.307000000001</v>
      </c>
      <c r="BU42" s="22"/>
      <c r="BV42" s="22"/>
      <c r="BW42" s="9" t="s">
        <v>36</v>
      </c>
    </row>
    <row r="43" spans="1:75" x14ac:dyDescent="0.25">
      <c r="A43" s="8" t="s">
        <v>37</v>
      </c>
      <c r="B43" s="4"/>
      <c r="C43" s="22">
        <v>7398.8370000000004</v>
      </c>
      <c r="D43" s="22">
        <v>8746.6080000000002</v>
      </c>
      <c r="E43" s="22">
        <v>9769.8279999999995</v>
      </c>
      <c r="F43" s="22">
        <v>11056.431</v>
      </c>
      <c r="G43" s="22">
        <v>13179.436</v>
      </c>
      <c r="H43" s="22">
        <v>14717.490000000002</v>
      </c>
      <c r="I43" s="22">
        <v>16257.751</v>
      </c>
      <c r="J43" s="22"/>
      <c r="K43" s="22"/>
      <c r="L43" s="22">
        <v>1939.1769999999999</v>
      </c>
      <c r="M43" s="22">
        <v>2512.5390000000002</v>
      </c>
      <c r="N43" s="22">
        <v>2589.1379999999999</v>
      </c>
      <c r="O43" s="22">
        <v>2970.06</v>
      </c>
      <c r="P43" s="22">
        <v>3060.2379999999998</v>
      </c>
      <c r="Q43" s="22">
        <v>3481.0549999999998</v>
      </c>
      <c r="R43" s="22">
        <v>4062.1480000000001</v>
      </c>
      <c r="S43" s="22"/>
      <c r="T43" s="22"/>
      <c r="U43" s="22">
        <v>8839.5570000000007</v>
      </c>
      <c r="V43" s="22">
        <v>10390.09</v>
      </c>
      <c r="W43" s="22">
        <v>11436.396000000001</v>
      </c>
      <c r="X43" s="22">
        <v>15300.162</v>
      </c>
      <c r="Y43" s="22">
        <v>18840.092000000001</v>
      </c>
      <c r="Z43" s="22">
        <v>21991.517</v>
      </c>
      <c r="AA43" s="22">
        <v>20191.335999999999</v>
      </c>
      <c r="AB43" s="22"/>
      <c r="AC43" s="22"/>
      <c r="AD43" s="22">
        <v>1916.5640000000001</v>
      </c>
      <c r="AE43" s="22">
        <v>3022.8339999999998</v>
      </c>
      <c r="AF43" s="22">
        <v>3563.011</v>
      </c>
      <c r="AG43" s="22">
        <v>4462.3959999999997</v>
      </c>
      <c r="AH43" s="22">
        <v>4782.0190000000002</v>
      </c>
      <c r="AI43" s="22">
        <v>5191.5730000000003</v>
      </c>
      <c r="AJ43" s="22">
        <v>4061.9229999999998</v>
      </c>
      <c r="AK43" s="22"/>
      <c r="AL43" s="22"/>
      <c r="AM43" s="22">
        <v>180.79599999999999</v>
      </c>
      <c r="AN43" s="22">
        <v>384.178</v>
      </c>
      <c r="AO43" s="22">
        <v>624.79300000000001</v>
      </c>
      <c r="AP43" s="22">
        <v>521.68700000000001</v>
      </c>
      <c r="AQ43" s="22">
        <v>508.53399999999999</v>
      </c>
      <c r="AR43" s="22">
        <v>388.92899999999997</v>
      </c>
      <c r="AS43" s="22">
        <v>658.14800000000002</v>
      </c>
      <c r="AT43" s="22"/>
      <c r="AU43" s="22"/>
      <c r="AV43" s="22">
        <v>635.12699999999995</v>
      </c>
      <c r="AW43" s="22">
        <v>711.23500000000001</v>
      </c>
      <c r="AX43" s="22">
        <v>764.04700000000003</v>
      </c>
      <c r="AY43" s="22">
        <v>606.17399999999998</v>
      </c>
      <c r="AZ43" s="22">
        <v>1188.8920000000001</v>
      </c>
      <c r="BA43" s="22">
        <v>970.70100000000002</v>
      </c>
      <c r="BB43" s="22">
        <v>754.10799999999995</v>
      </c>
      <c r="BC43" s="22"/>
      <c r="BD43" s="22"/>
      <c r="BE43" s="22">
        <v>3021.5909999999999</v>
      </c>
      <c r="BF43" s="22">
        <v>3269.2289999999998</v>
      </c>
      <c r="BG43" s="22">
        <v>6099.6130000000003</v>
      </c>
      <c r="BH43" s="22">
        <v>4633.165</v>
      </c>
      <c r="BI43" s="22">
        <v>6378.2510000000002</v>
      </c>
      <c r="BJ43" s="22">
        <v>6240.6390000000001</v>
      </c>
      <c r="BK43" s="22">
        <v>8398.7800000000007</v>
      </c>
      <c r="BL43" s="22"/>
      <c r="BM43" s="22"/>
      <c r="BN43" s="22">
        <v>23931.649000000001</v>
      </c>
      <c r="BO43" s="22">
        <v>29036.713</v>
      </c>
      <c r="BP43" s="22">
        <v>34846.826000000001</v>
      </c>
      <c r="BQ43" s="22">
        <v>39550.074999999997</v>
      </c>
      <c r="BR43" s="22">
        <f t="shared" si="15"/>
        <v>47937.462</v>
      </c>
      <c r="BS43" s="22">
        <v>52981.904000000002</v>
      </c>
      <c r="BT43" s="22">
        <v>54384.194000000003</v>
      </c>
      <c r="BU43" s="22"/>
      <c r="BV43" s="22"/>
      <c r="BW43" s="9" t="s">
        <v>38</v>
      </c>
    </row>
    <row r="44" spans="1:75" x14ac:dyDescent="0.25">
      <c r="A44" s="8" t="s">
        <v>39</v>
      </c>
      <c r="B44" s="4"/>
      <c r="C44" s="22">
        <v>7370.8090000000002</v>
      </c>
      <c r="D44" s="22">
        <v>8796.9060000000009</v>
      </c>
      <c r="E44" s="22">
        <v>9782.3559999999998</v>
      </c>
      <c r="F44" s="22">
        <v>11088.63</v>
      </c>
      <c r="G44" s="22">
        <v>12457.921</v>
      </c>
      <c r="H44" s="22">
        <v>14225.601000000001</v>
      </c>
      <c r="I44" s="22">
        <v>16399.424999999999</v>
      </c>
      <c r="J44" s="22"/>
      <c r="K44" s="22"/>
      <c r="L44" s="22">
        <v>2935.6729999999998</v>
      </c>
      <c r="M44" s="22">
        <v>2615.623</v>
      </c>
      <c r="N44" s="22">
        <v>2668.1889999999999</v>
      </c>
      <c r="O44" s="22">
        <v>3300.8139999999999</v>
      </c>
      <c r="P44" s="22">
        <v>3916.1469999999999</v>
      </c>
      <c r="Q44" s="22">
        <v>4362.9939999999997</v>
      </c>
      <c r="R44" s="22">
        <v>5707.9530000000004</v>
      </c>
      <c r="S44" s="22"/>
      <c r="T44" s="22"/>
      <c r="U44" s="22">
        <v>7694.5919999999996</v>
      </c>
      <c r="V44" s="22">
        <v>10035.861999999999</v>
      </c>
      <c r="W44" s="22">
        <v>12056.481</v>
      </c>
      <c r="X44" s="22">
        <v>10697.915000000001</v>
      </c>
      <c r="Y44" s="22">
        <v>12076.963</v>
      </c>
      <c r="Z44" s="22">
        <v>15335.85</v>
      </c>
      <c r="AA44" s="22">
        <v>21020.673999999999</v>
      </c>
      <c r="AB44" s="22"/>
      <c r="AC44" s="22"/>
      <c r="AD44" s="22">
        <v>2975.5410000000002</v>
      </c>
      <c r="AE44" s="22">
        <v>4571.768</v>
      </c>
      <c r="AF44" s="22">
        <v>4583.317</v>
      </c>
      <c r="AG44" s="22">
        <v>3912.9119999999998</v>
      </c>
      <c r="AH44" s="22">
        <v>3966.67</v>
      </c>
      <c r="AI44" s="22">
        <v>5506.07</v>
      </c>
      <c r="AJ44" s="22">
        <v>7075.4440000000004</v>
      </c>
      <c r="AK44" s="22"/>
      <c r="AL44" s="22"/>
      <c r="AM44" s="22">
        <v>311.94</v>
      </c>
      <c r="AN44" s="22">
        <v>367.31</v>
      </c>
      <c r="AO44" s="22">
        <v>1103.4369999999999</v>
      </c>
      <c r="AP44" s="22">
        <v>442.762</v>
      </c>
      <c r="AQ44" s="22">
        <v>950.58100000000002</v>
      </c>
      <c r="AR44" s="22">
        <v>649.79899999999998</v>
      </c>
      <c r="AS44" s="22">
        <v>1783.723</v>
      </c>
      <c r="AT44" s="22"/>
      <c r="AU44" s="22"/>
      <c r="AV44" s="22">
        <v>574.98199999999997</v>
      </c>
      <c r="AW44" s="22">
        <v>1638.6489999999999</v>
      </c>
      <c r="AX44" s="22">
        <v>584.88199999999995</v>
      </c>
      <c r="AY44" s="22">
        <v>737.88699999999994</v>
      </c>
      <c r="AZ44" s="22">
        <v>556.846</v>
      </c>
      <c r="BA44" s="22">
        <v>483.53199999999998</v>
      </c>
      <c r="BB44" s="22">
        <v>650.09199999999998</v>
      </c>
      <c r="BC44" s="22"/>
      <c r="BD44" s="22"/>
      <c r="BE44" s="22">
        <v>2709.9780000000001</v>
      </c>
      <c r="BF44" s="22">
        <v>3723.2159999999999</v>
      </c>
      <c r="BG44" s="22">
        <v>2408.9299999999998</v>
      </c>
      <c r="BH44" s="22">
        <v>7003.8010000000004</v>
      </c>
      <c r="BI44" s="22">
        <v>2637.3290000000002</v>
      </c>
      <c r="BJ44" s="22">
        <v>2905.5740000000001</v>
      </c>
      <c r="BK44" s="22">
        <v>3544.6819999999998</v>
      </c>
      <c r="BL44" s="22"/>
      <c r="BM44" s="22"/>
      <c r="BN44" s="22">
        <v>24573.514999999999</v>
      </c>
      <c r="BO44" s="22">
        <v>31749.333999999999</v>
      </c>
      <c r="BP44" s="22">
        <v>33187.591999999997</v>
      </c>
      <c r="BQ44" s="22">
        <v>37184.720999999998</v>
      </c>
      <c r="BR44" s="22">
        <f t="shared" si="15"/>
        <v>36562.456999999995</v>
      </c>
      <c r="BS44" s="22">
        <v>43469.42</v>
      </c>
      <c r="BT44" s="22">
        <v>56181.993000000002</v>
      </c>
      <c r="BU44" s="22"/>
      <c r="BV44" s="22"/>
      <c r="BW44" s="9" t="s">
        <v>40</v>
      </c>
    </row>
    <row r="45" spans="1:75" x14ac:dyDescent="0.25">
      <c r="A45" s="8" t="s">
        <v>41</v>
      </c>
      <c r="B45" s="4"/>
      <c r="C45" s="22">
        <v>7445.2349999999997</v>
      </c>
      <c r="D45" s="22">
        <v>8638.1970000000001</v>
      </c>
      <c r="E45" s="22">
        <v>9568.1460000000006</v>
      </c>
      <c r="F45" s="22">
        <v>10879.823</v>
      </c>
      <c r="G45" s="22">
        <v>12701.956</v>
      </c>
      <c r="H45" s="22">
        <v>14660.749</v>
      </c>
      <c r="I45" s="22">
        <v>16639.495999999999</v>
      </c>
      <c r="J45" s="22"/>
      <c r="K45" s="22"/>
      <c r="L45" s="22">
        <v>2606.4459999999999</v>
      </c>
      <c r="M45" s="22">
        <v>3021.0549999999998</v>
      </c>
      <c r="N45" s="22">
        <v>3581.37</v>
      </c>
      <c r="O45" s="22">
        <v>4081.944</v>
      </c>
      <c r="P45" s="22">
        <v>4534.6239999999998</v>
      </c>
      <c r="Q45" s="22">
        <v>5486.3760000000002</v>
      </c>
      <c r="R45" s="22">
        <v>6513.6980000000003</v>
      </c>
      <c r="S45" s="22"/>
      <c r="T45" s="22"/>
      <c r="U45" s="22">
        <v>9205.5730000000003</v>
      </c>
      <c r="V45" s="22">
        <v>9084.2639999999992</v>
      </c>
      <c r="W45" s="22">
        <v>11164.683999999999</v>
      </c>
      <c r="X45" s="22">
        <v>11471.218000000001</v>
      </c>
      <c r="Y45" s="22">
        <v>15241.022999999999</v>
      </c>
      <c r="Z45" s="22">
        <v>18233.04</v>
      </c>
      <c r="AA45" s="22">
        <v>18755.433000000001</v>
      </c>
      <c r="AB45" s="22"/>
      <c r="AC45" s="22"/>
      <c r="AD45" s="22">
        <v>3245.32</v>
      </c>
      <c r="AE45" s="22">
        <v>2796.7020000000002</v>
      </c>
      <c r="AF45" s="22">
        <v>3102.7559999999999</v>
      </c>
      <c r="AG45" s="22">
        <v>5053.2579999999998</v>
      </c>
      <c r="AH45" s="22">
        <v>5247.8630000000003</v>
      </c>
      <c r="AI45" s="22">
        <v>6624.134</v>
      </c>
      <c r="AJ45" s="22">
        <v>7578.7709999999997</v>
      </c>
      <c r="AK45" s="22"/>
      <c r="AL45" s="22"/>
      <c r="AM45" s="22">
        <v>665.971</v>
      </c>
      <c r="AN45" s="22">
        <v>362.89800000000002</v>
      </c>
      <c r="AO45" s="22">
        <v>726.73299999999995</v>
      </c>
      <c r="AP45" s="22">
        <v>588.69899999999996</v>
      </c>
      <c r="AQ45" s="22">
        <v>845.88699999999994</v>
      </c>
      <c r="AR45" s="22">
        <v>707.15899999999999</v>
      </c>
      <c r="AS45" s="22">
        <v>973.07500000000005</v>
      </c>
      <c r="AT45" s="22"/>
      <c r="AU45" s="22"/>
      <c r="AV45" s="22">
        <v>204.86699999999999</v>
      </c>
      <c r="AW45" s="22">
        <v>574.91800000000001</v>
      </c>
      <c r="AX45" s="22">
        <v>594.34699999999998</v>
      </c>
      <c r="AY45" s="22">
        <v>355.89600000000002</v>
      </c>
      <c r="AZ45" s="22">
        <v>568.19500000000005</v>
      </c>
      <c r="BA45" s="22">
        <v>1170.0050000000001</v>
      </c>
      <c r="BB45" s="22">
        <v>1059.537</v>
      </c>
      <c r="BC45" s="22"/>
      <c r="BD45" s="22"/>
      <c r="BE45" s="22">
        <v>3512.2890000000002</v>
      </c>
      <c r="BF45" s="22">
        <v>3464.7629999999999</v>
      </c>
      <c r="BG45" s="22">
        <v>1757.5440000000001</v>
      </c>
      <c r="BH45" s="22">
        <v>3186.9839999999999</v>
      </c>
      <c r="BI45" s="22">
        <v>3869.002</v>
      </c>
      <c r="BJ45" s="22">
        <v>3830.607</v>
      </c>
      <c r="BK45" s="22">
        <v>5157.4870000000001</v>
      </c>
      <c r="BL45" s="22"/>
      <c r="BM45" s="22"/>
      <c r="BN45" s="22">
        <v>26885.701000000001</v>
      </c>
      <c r="BO45" s="22">
        <v>27942.796999999999</v>
      </c>
      <c r="BP45" s="22">
        <v>30495.58</v>
      </c>
      <c r="BQ45" s="22">
        <v>35617.822</v>
      </c>
      <c r="BR45" s="22">
        <f t="shared" si="15"/>
        <v>43008.55</v>
      </c>
      <c r="BS45" s="22">
        <v>50712.07</v>
      </c>
      <c r="BT45" s="22">
        <v>56677.497000000003</v>
      </c>
      <c r="BU45" s="22"/>
      <c r="BV45" s="22"/>
      <c r="BW45" s="9" t="s">
        <v>42</v>
      </c>
    </row>
    <row r="46" spans="1:75" x14ac:dyDescent="0.25">
      <c r="A46" s="8" t="s">
        <v>43</v>
      </c>
      <c r="B46" s="4"/>
      <c r="C46" s="22">
        <v>6021.326</v>
      </c>
      <c r="D46" s="22">
        <v>6952.2060000000001</v>
      </c>
      <c r="E46" s="22">
        <v>7809.9160000000002</v>
      </c>
      <c r="F46" s="22">
        <v>8840.9050000000007</v>
      </c>
      <c r="G46" s="22">
        <v>10370.393</v>
      </c>
      <c r="H46" s="22">
        <v>12437.102999999999</v>
      </c>
      <c r="I46" s="22">
        <v>13453.954</v>
      </c>
      <c r="J46" s="22"/>
      <c r="K46" s="22"/>
      <c r="L46" s="22">
        <v>6359.4250000000002</v>
      </c>
      <c r="M46" s="22">
        <v>6892.9309999999996</v>
      </c>
      <c r="N46" s="22">
        <v>8374.7900000000009</v>
      </c>
      <c r="O46" s="22">
        <v>8694.1010000000006</v>
      </c>
      <c r="P46" s="22">
        <v>8613.4140000000007</v>
      </c>
      <c r="Q46" s="22">
        <v>10519.091</v>
      </c>
      <c r="R46" s="22">
        <v>10696.781000000001</v>
      </c>
      <c r="S46" s="22"/>
      <c r="T46" s="22"/>
      <c r="U46" s="22">
        <v>13152.885</v>
      </c>
      <c r="V46" s="22">
        <v>13171.548000000001</v>
      </c>
      <c r="W46" s="22">
        <v>14601.525</v>
      </c>
      <c r="X46" s="22">
        <v>15198.300999999999</v>
      </c>
      <c r="Y46" s="22">
        <v>16685.29</v>
      </c>
      <c r="Z46" s="22">
        <v>23837.813999999998</v>
      </c>
      <c r="AA46" s="22">
        <v>27131.777999999998</v>
      </c>
      <c r="AB46" s="22"/>
      <c r="AC46" s="22"/>
      <c r="AD46" s="22">
        <v>9943.3060000000005</v>
      </c>
      <c r="AE46" s="22">
        <v>11378.029</v>
      </c>
      <c r="AF46" s="22">
        <v>13628.501</v>
      </c>
      <c r="AG46" s="22">
        <v>12027.137000000001</v>
      </c>
      <c r="AH46" s="22">
        <v>17726.245999999999</v>
      </c>
      <c r="AI46" s="22">
        <v>18433.365000000002</v>
      </c>
      <c r="AJ46" s="22">
        <v>18487.663</v>
      </c>
      <c r="AK46" s="22"/>
      <c r="AL46" s="22"/>
      <c r="AM46" s="22">
        <v>3091.6819999999998</v>
      </c>
      <c r="AN46" s="22">
        <v>2694.614</v>
      </c>
      <c r="AO46" s="22">
        <v>2041.1379999999999</v>
      </c>
      <c r="AP46" s="22">
        <v>2383.1289999999999</v>
      </c>
      <c r="AQ46" s="22">
        <v>3110.105</v>
      </c>
      <c r="AR46" s="22">
        <v>3308.991</v>
      </c>
      <c r="AS46" s="22">
        <v>3185.0369999999998</v>
      </c>
      <c r="AT46" s="22"/>
      <c r="AU46" s="22"/>
      <c r="AV46" s="22">
        <v>1179.604</v>
      </c>
      <c r="AW46" s="22">
        <v>1368.9459999999999</v>
      </c>
      <c r="AX46" s="22">
        <v>1228.328</v>
      </c>
      <c r="AY46" s="22">
        <v>1595.624</v>
      </c>
      <c r="AZ46" s="22">
        <v>531.13499999999999</v>
      </c>
      <c r="BA46" s="22">
        <v>2618.183</v>
      </c>
      <c r="BB46" s="22">
        <v>2254.5859999999998</v>
      </c>
      <c r="BC46" s="22"/>
      <c r="BD46" s="22"/>
      <c r="BE46" s="22">
        <v>1225.808</v>
      </c>
      <c r="BF46" s="22">
        <v>1694.9760000000001</v>
      </c>
      <c r="BG46" s="22">
        <v>1981.4749999999999</v>
      </c>
      <c r="BH46" s="22">
        <v>1447.3209999999999</v>
      </c>
      <c r="BI46" s="22">
        <v>1734.184</v>
      </c>
      <c r="BJ46" s="22">
        <v>1832.556</v>
      </c>
      <c r="BK46" s="22">
        <v>1432.3420000000001</v>
      </c>
      <c r="BL46" s="22"/>
      <c r="BM46" s="22"/>
      <c r="BN46" s="22">
        <v>40974.035999999993</v>
      </c>
      <c r="BO46" s="22">
        <v>44153.25</v>
      </c>
      <c r="BP46" s="22">
        <v>49665.673000000003</v>
      </c>
      <c r="BQ46" s="22">
        <v>50186.517999999996</v>
      </c>
      <c r="BR46" s="22">
        <f t="shared" si="15"/>
        <v>58770.767000000007</v>
      </c>
      <c r="BS46" s="22">
        <v>72987.103000000003</v>
      </c>
      <c r="BT46" s="22">
        <v>76642.141000000003</v>
      </c>
      <c r="BU46" s="22"/>
      <c r="BV46" s="22"/>
      <c r="BW46" s="9" t="s">
        <v>44</v>
      </c>
    </row>
    <row r="47" spans="1:75" x14ac:dyDescent="0.25">
      <c r="A47" s="30"/>
      <c r="B47" s="4"/>
      <c r="C47" s="22"/>
      <c r="D47" s="22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4"/>
      <c r="BF47" s="24"/>
      <c r="BG47" s="24"/>
      <c r="BH47" s="24"/>
      <c r="BI47" s="24"/>
      <c r="BJ47" s="24"/>
      <c r="BK47" s="24"/>
      <c r="BL47" s="24"/>
      <c r="BM47" s="24"/>
      <c r="BN47" s="22"/>
      <c r="BO47" s="22"/>
      <c r="BP47" s="22"/>
      <c r="BQ47" s="22"/>
      <c r="BR47" s="22"/>
      <c r="BS47" s="22"/>
      <c r="BT47" s="22"/>
      <c r="BU47" s="22"/>
      <c r="BV47" s="22"/>
      <c r="BW47" s="9"/>
    </row>
    <row r="48" spans="1:75" x14ac:dyDescent="0.25">
      <c r="A48" s="13" t="s">
        <v>45</v>
      </c>
      <c r="B48" s="14"/>
      <c r="C48" s="25">
        <f t="shared" ref="C48:J48" si="16">+SUM(C35:C46)</f>
        <v>85751.22</v>
      </c>
      <c r="D48" s="25">
        <f t="shared" si="16"/>
        <v>101190.91800000001</v>
      </c>
      <c r="E48" s="25">
        <f t="shared" si="16"/>
        <v>112541.72599999997</v>
      </c>
      <c r="F48" s="25">
        <f t="shared" si="16"/>
        <v>129296.518</v>
      </c>
      <c r="G48" s="25">
        <f t="shared" si="16"/>
        <v>146088.12200000003</v>
      </c>
      <c r="H48" s="25">
        <f t="shared" si="16"/>
        <v>173552.77600000001</v>
      </c>
      <c r="I48" s="25">
        <f t="shared" si="16"/>
        <v>189405.98299999998</v>
      </c>
      <c r="J48" s="25">
        <f t="shared" si="16"/>
        <v>95575.601999999999</v>
      </c>
      <c r="K48" s="25"/>
      <c r="L48" s="25">
        <v>32448.069</v>
      </c>
      <c r="M48" s="25">
        <f t="shared" ref="M48:S48" si="17">+SUM(M35:M46)</f>
        <v>32893.601999999999</v>
      </c>
      <c r="N48" s="25">
        <f t="shared" si="17"/>
        <v>36268.447</v>
      </c>
      <c r="O48" s="25">
        <f t="shared" si="17"/>
        <v>40691.136999999995</v>
      </c>
      <c r="P48" s="25">
        <f t="shared" si="17"/>
        <v>45444.097000000009</v>
      </c>
      <c r="Q48" s="25">
        <f t="shared" si="17"/>
        <v>53936.587</v>
      </c>
      <c r="R48" s="25">
        <f t="shared" si="17"/>
        <v>63469.539000000004</v>
      </c>
      <c r="S48" s="25">
        <f t="shared" si="17"/>
        <v>25623.321</v>
      </c>
      <c r="T48" s="25"/>
      <c r="U48" s="25">
        <v>110075.15</v>
      </c>
      <c r="V48" s="25">
        <f t="shared" ref="V48:AB48" si="18">+SUM(V35:V46)</f>
        <v>129477.01899999997</v>
      </c>
      <c r="W48" s="25">
        <f t="shared" si="18"/>
        <v>148735.201</v>
      </c>
      <c r="X48" s="25">
        <f t="shared" si="18"/>
        <v>162326.92000000001</v>
      </c>
      <c r="Y48" s="25">
        <f t="shared" si="18"/>
        <v>182786.77599999998</v>
      </c>
      <c r="Z48" s="25">
        <f t="shared" si="18"/>
        <v>224871.91000000003</v>
      </c>
      <c r="AA48" s="25">
        <f t="shared" si="18"/>
        <v>270962.12800000003</v>
      </c>
      <c r="AB48" s="25">
        <f t="shared" si="18"/>
        <v>124700.75</v>
      </c>
      <c r="AC48" s="25"/>
      <c r="AD48" s="25">
        <v>30696.938000000002</v>
      </c>
      <c r="AE48" s="25">
        <f t="shared" ref="AE48:AK48" si="19">+SUM(AE35:AE46)</f>
        <v>34365.315000000002</v>
      </c>
      <c r="AF48" s="25">
        <f t="shared" si="19"/>
        <v>43608.532999999996</v>
      </c>
      <c r="AG48" s="25">
        <f t="shared" si="19"/>
        <v>48001.296000000002</v>
      </c>
      <c r="AH48" s="25">
        <f t="shared" si="19"/>
        <v>56874.951999999997</v>
      </c>
      <c r="AI48" s="25">
        <f t="shared" si="19"/>
        <v>59444.06</v>
      </c>
      <c r="AJ48" s="25">
        <f t="shared" si="19"/>
        <v>70541.087</v>
      </c>
      <c r="AK48" s="25">
        <f t="shared" si="19"/>
        <v>30131.440000000002</v>
      </c>
      <c r="AL48" s="25"/>
      <c r="AM48" s="25">
        <v>6737.473</v>
      </c>
      <c r="AN48" s="25">
        <f>+SUM(AN35:AN46)</f>
        <v>6006.3620000000001</v>
      </c>
      <c r="AO48" s="25">
        <f>+SUM(AO35:AO46)</f>
        <v>7655.4189999999999</v>
      </c>
      <c r="AP48" s="25">
        <f t="shared" ref="AP48" si="20">+SUM(AP35:AP46)</f>
        <v>7683.0729999999994</v>
      </c>
      <c r="AQ48" s="25">
        <f>+SUM(AQ35:AQ46)</f>
        <v>10459.912</v>
      </c>
      <c r="AR48" s="25">
        <f>+SUM(AR35:AR46)</f>
        <v>8881.4179999999978</v>
      </c>
      <c r="AS48" s="25">
        <f>+SUM(AS35:AS46)</f>
        <v>13341.262000000002</v>
      </c>
      <c r="AT48" s="25">
        <f>+SUM(AT35:AT46)</f>
        <v>7036.1769999999997</v>
      </c>
      <c r="AU48" s="25"/>
      <c r="AV48" s="25">
        <v>5380.93</v>
      </c>
      <c r="AW48" s="25">
        <f>+SUM(AW35:AW46)</f>
        <v>9537.4229999999989</v>
      </c>
      <c r="AX48" s="25">
        <f>+SUM(AX35:AX46)</f>
        <v>9094.2489999999998</v>
      </c>
      <c r="AY48" s="25">
        <f t="shared" ref="AY48" si="21">+SUM(AY35:AY46)</f>
        <v>10517.826000000001</v>
      </c>
      <c r="AZ48" s="25">
        <f>+SUM(AZ35:AZ46)</f>
        <v>11332.833000000001</v>
      </c>
      <c r="BA48" s="25">
        <f>(+SUM(BA35:BA46))</f>
        <v>12756.029000000002</v>
      </c>
      <c r="BB48" s="25">
        <f>(+SUM(BB35:BB46))</f>
        <v>13290.515000000001</v>
      </c>
      <c r="BC48" s="25">
        <f>(+SUM(BC35:BC46))</f>
        <v>8044.402</v>
      </c>
      <c r="BD48" s="25"/>
      <c r="BE48" s="25">
        <v>42212.042999999998</v>
      </c>
      <c r="BF48" s="25">
        <f t="shared" ref="BF48:BM48" si="22">+SUM(BF35:BF46)</f>
        <v>48416.046999999999</v>
      </c>
      <c r="BG48" s="25">
        <f t="shared" si="22"/>
        <v>49986.05</v>
      </c>
      <c r="BH48" s="25">
        <f t="shared" si="22"/>
        <v>49907.201000000001</v>
      </c>
      <c r="BI48" s="25">
        <f t="shared" si="22"/>
        <v>53005.740000000005</v>
      </c>
      <c r="BJ48" s="25">
        <f t="shared" si="22"/>
        <v>50246.536999999997</v>
      </c>
      <c r="BK48" s="25">
        <f t="shared" si="22"/>
        <v>56711.802999999993</v>
      </c>
      <c r="BL48" s="25">
        <f t="shared" si="22"/>
        <v>31417.401999999998</v>
      </c>
      <c r="BM48" s="25">
        <f t="shared" si="22"/>
        <v>0</v>
      </c>
      <c r="BN48" s="25">
        <f>+SUM(BN35:BN46)</f>
        <v>313301.82299999997</v>
      </c>
      <c r="BO48" s="25">
        <f>+SUM(BO35:BO46)</f>
        <v>361886.68599999999</v>
      </c>
      <c r="BP48" s="25">
        <f>+SUM(BP35:BP46)</f>
        <v>407889.62500000006</v>
      </c>
      <c r="BQ48" s="25">
        <f>+SUM(BQ35:BQ46)</f>
        <v>448423.97099999996</v>
      </c>
      <c r="BR48" s="25">
        <f>+BI48+AZ48+AQ48+AH48+Y48+P48+G48</f>
        <v>505992.43200000003</v>
      </c>
      <c r="BS48" s="25">
        <f>+BJ48+BA48+AR48+AI48+Z48+Q48+H48</f>
        <v>583689.31700000004</v>
      </c>
      <c r="BT48" s="25">
        <f>+BK48+BB48+AS48+AJ48+AA48+R48+I48</f>
        <v>677722.31700000004</v>
      </c>
      <c r="BU48" s="25">
        <f>+BL48+BC48+AT48+AK48+AB48+S48+J48</f>
        <v>322529.09399999998</v>
      </c>
      <c r="BV48" s="25"/>
      <c r="BW48" s="26" t="s">
        <v>20</v>
      </c>
    </row>
    <row r="49" spans="1:75" x14ac:dyDescent="0.25">
      <c r="A49" s="4" t="s">
        <v>46</v>
      </c>
      <c r="B49" s="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F49" s="34" t="s">
        <v>47</v>
      </c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</row>
    <row r="50" spans="1:75" x14ac:dyDescent="0.25">
      <c r="A50" s="12" t="s">
        <v>65</v>
      </c>
      <c r="BF50" s="35" t="s">
        <v>66</v>
      </c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</row>
    <row r="52" spans="1:75" x14ac:dyDescent="0.25">
      <c r="Q52" s="3">
        <v>1000</v>
      </c>
    </row>
    <row r="55" spans="1:75" x14ac:dyDescent="0.25">
      <c r="BJ55" s="3">
        <v>1000</v>
      </c>
    </row>
    <row r="80" spans="1:1" x14ac:dyDescent="0.25">
      <c r="A80" s="3">
        <v>1000</v>
      </c>
    </row>
  </sheetData>
  <mergeCells count="36">
    <mergeCell ref="AM30:AO30"/>
    <mergeCell ref="AV30:AX30"/>
    <mergeCell ref="BE30:BG30"/>
    <mergeCell ref="BN30:BP30"/>
    <mergeCell ref="C31:E31"/>
    <mergeCell ref="L31:N31"/>
    <mergeCell ref="U31:W31"/>
    <mergeCell ref="AD31:AF31"/>
    <mergeCell ref="AM31:AO31"/>
    <mergeCell ref="AV31:AX31"/>
    <mergeCell ref="BE31:BG31"/>
    <mergeCell ref="BN31:BP31"/>
    <mergeCell ref="BE5:BG5"/>
    <mergeCell ref="BN5:BP5"/>
    <mergeCell ref="C6:E6"/>
    <mergeCell ref="L6:N6"/>
    <mergeCell ref="U6:W6"/>
    <mergeCell ref="AD6:AF6"/>
    <mergeCell ref="AM6:AO6"/>
    <mergeCell ref="AV6:AX6"/>
    <mergeCell ref="BE6:BG6"/>
    <mergeCell ref="BN6:BP6"/>
    <mergeCell ref="C4:AO4"/>
    <mergeCell ref="C5:E5"/>
    <mergeCell ref="L5:N5"/>
    <mergeCell ref="U5:W5"/>
    <mergeCell ref="AD5:AF5"/>
    <mergeCell ref="AM5:AO5"/>
    <mergeCell ref="AV5:AX5"/>
    <mergeCell ref="C30:E30"/>
    <mergeCell ref="L30:N30"/>
    <mergeCell ref="U30:W30"/>
    <mergeCell ref="AD30:AF30"/>
    <mergeCell ref="BF24:BW24"/>
    <mergeCell ref="BF49:BW49"/>
    <mergeCell ref="BF50:BW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 6.4-5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Uğur AVŞAR</dc:creator>
  <cp:lastModifiedBy>Uğur AVŞAR</cp:lastModifiedBy>
  <dcterms:created xsi:type="dcterms:W3CDTF">2014-04-18T07:27:29Z</dcterms:created>
  <dcterms:modified xsi:type="dcterms:W3CDTF">2018-07-13T08:26:51Z</dcterms:modified>
</cp:coreProperties>
</file>