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den\Desktop\MASA_USTUNDEKİLER\Temel Ekonomik Göstergeler\Temel Ekonomik Göstergeler- 2018 2. Çeyrek\Temel Ekonomik Göstergeler- 2018 1. Çeyrek\B-7\"/>
    </mc:Choice>
  </mc:AlternateContent>
  <bookViews>
    <workbookView xWindow="840" yWindow="720" windowWidth="9720" windowHeight="5730" tabRatio="601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_SUB1">'T 7.9'!#REF!</definedName>
    <definedName name="_SUB10">'T 7.9'!#REF!</definedName>
    <definedName name="_SUB11">'T 7.9'!#REF!</definedName>
    <definedName name="_SUB12">'T 7.9'!#REF!</definedName>
    <definedName name="_SUB2">'T 7.9'!#REF!</definedName>
    <definedName name="_SUB3">'T 7.9'!#REF!</definedName>
    <definedName name="_SUB4">'T 7.9'!#REF!</definedName>
    <definedName name="_SUB5">'T 7.9'!#REF!</definedName>
    <definedName name="_SUB6">'T 7.9'!#REF!</definedName>
    <definedName name="_SUB7">'T 7.9'!#REF!</definedName>
    <definedName name="_SUB8">'T 7.9'!#REF!</definedName>
    <definedName name="_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7.9'!$A$2:$CZ$58</definedName>
  </definedNames>
  <calcPr calcId="152511"/>
</workbook>
</file>

<file path=xl/calcChain.xml><?xml version="1.0" encoding="utf-8"?>
<calcChain xmlns="http://schemas.openxmlformats.org/spreadsheetml/2006/main">
  <c r="CS18" i="1" l="1"/>
  <c r="CS17" i="1"/>
  <c r="CS16" i="1"/>
  <c r="CS15" i="1"/>
  <c r="CS14" i="1"/>
  <c r="CS13" i="1"/>
  <c r="CU17" i="1"/>
  <c r="CU13" i="1"/>
  <c r="CN23" i="1"/>
  <c r="CN24" i="1"/>
  <c r="CN22" i="1"/>
  <c r="CP22" i="1"/>
  <c r="CN19" i="1"/>
  <c r="CN20" i="1"/>
  <c r="CN21" i="1"/>
  <c r="CP16" i="1"/>
  <c r="CN16" i="1"/>
  <c r="CN17" i="1"/>
  <c r="CN18" i="1"/>
  <c r="CN14" i="1"/>
  <c r="CN15" i="1"/>
  <c r="CN13" i="1"/>
  <c r="CI20" i="1"/>
  <c r="CI21" i="1"/>
  <c r="CI22" i="1"/>
  <c r="CI23" i="1"/>
  <c r="CI24" i="1"/>
  <c r="CI16" i="1"/>
  <c r="CI17" i="1"/>
  <c r="CI18" i="1"/>
  <c r="CI19" i="1"/>
  <c r="CI14" i="1"/>
  <c r="CI15" i="1"/>
  <c r="CI13" i="1"/>
  <c r="CJ12" i="1"/>
  <c r="DA104" i="1"/>
  <c r="DB104" i="1" s="1"/>
  <c r="BT104" i="1"/>
  <c r="BU104" i="1" s="1"/>
  <c r="AW104" i="1"/>
  <c r="BK104" i="1" s="1"/>
  <c r="AR104" i="1"/>
  <c r="AS104" i="1" s="1"/>
  <c r="AM104" i="1"/>
  <c r="AN104" i="1" s="1"/>
  <c r="DA103" i="1"/>
  <c r="DB103" i="1" s="1"/>
  <c r="BT103" i="1"/>
  <c r="BU103" i="1" s="1"/>
  <c r="AW103" i="1"/>
  <c r="BK103" i="1" s="1"/>
  <c r="AR103" i="1"/>
  <c r="AS103" i="1" s="1"/>
  <c r="AM103" i="1"/>
  <c r="AN103" i="1" s="1"/>
  <c r="DA102" i="1"/>
  <c r="DB102" i="1" s="1"/>
  <c r="BT102" i="1"/>
  <c r="BU102" i="1" s="1"/>
  <c r="AW102" i="1"/>
  <c r="BK102" i="1" s="1"/>
  <c r="AR102" i="1"/>
  <c r="AS102" i="1" s="1"/>
  <c r="AM102" i="1"/>
  <c r="AN102" i="1" s="1"/>
  <c r="DA101" i="1"/>
  <c r="DB101" i="1" s="1"/>
  <c r="BT101" i="1"/>
  <c r="BU101" i="1" s="1"/>
  <c r="AW101" i="1"/>
  <c r="BK101" i="1" s="1"/>
  <c r="AR101" i="1"/>
  <c r="AS101" i="1" s="1"/>
  <c r="AM101" i="1"/>
  <c r="AN101" i="1" s="1"/>
  <c r="DA100" i="1"/>
  <c r="DB100" i="1" s="1"/>
  <c r="BT100" i="1"/>
  <c r="BU100" i="1" s="1"/>
  <c r="AW100" i="1"/>
  <c r="BK100" i="1" s="1"/>
  <c r="AR100" i="1"/>
  <c r="AS100" i="1" s="1"/>
  <c r="AM100" i="1"/>
  <c r="AN100" i="1" s="1"/>
  <c r="DA99" i="1"/>
  <c r="DB99" i="1" s="1"/>
  <c r="BT99" i="1"/>
  <c r="BU99" i="1" s="1"/>
  <c r="AW99" i="1"/>
  <c r="BK99" i="1" s="1"/>
  <c r="AR99" i="1"/>
  <c r="AS99" i="1" s="1"/>
  <c r="AM99" i="1"/>
  <c r="AN99" i="1" s="1"/>
  <c r="DA98" i="1"/>
  <c r="DB98" i="1" s="1"/>
  <c r="BT98" i="1"/>
  <c r="BU98" i="1" s="1"/>
  <c r="AW98" i="1"/>
  <c r="BK98" i="1" s="1"/>
  <c r="AR98" i="1"/>
  <c r="AS98" i="1" s="1"/>
  <c r="AM98" i="1"/>
  <c r="AN98" i="1" s="1"/>
  <c r="DA97" i="1"/>
  <c r="DB97" i="1" s="1"/>
  <c r="BT97" i="1"/>
  <c r="BU97" i="1" s="1"/>
  <c r="AW97" i="1"/>
  <c r="BK97" i="1" s="1"/>
  <c r="AR97" i="1"/>
  <c r="AS97" i="1" s="1"/>
  <c r="AM97" i="1"/>
  <c r="AN97" i="1" s="1"/>
  <c r="DA96" i="1"/>
  <c r="DB96" i="1" s="1"/>
  <c r="BT96" i="1"/>
  <c r="BU96" i="1" s="1"/>
  <c r="AW96" i="1"/>
  <c r="BK96" i="1" s="1"/>
  <c r="AR96" i="1"/>
  <c r="AS96" i="1" s="1"/>
  <c r="AM96" i="1"/>
  <c r="AN96" i="1" s="1"/>
  <c r="DA95" i="1"/>
  <c r="DB95" i="1" s="1"/>
  <c r="BT95" i="1"/>
  <c r="BU95" i="1" s="1"/>
  <c r="AW95" i="1"/>
  <c r="BK95" i="1" s="1"/>
  <c r="AR95" i="1"/>
  <c r="AS95" i="1" s="1"/>
  <c r="AM95" i="1"/>
  <c r="AN95" i="1" s="1"/>
  <c r="DA94" i="1"/>
  <c r="DB94" i="1" s="1"/>
  <c r="BT94" i="1"/>
  <c r="BU94" i="1" s="1"/>
  <c r="AW94" i="1"/>
  <c r="BK94" i="1" s="1"/>
  <c r="AR94" i="1"/>
  <c r="AS94" i="1" s="1"/>
  <c r="AM94" i="1"/>
  <c r="AN94" i="1" s="1"/>
  <c r="DA93" i="1"/>
  <c r="DB93" i="1" s="1"/>
  <c r="BT93" i="1"/>
  <c r="BU93" i="1" s="1"/>
  <c r="AW93" i="1"/>
  <c r="BK93" i="1" s="1"/>
  <c r="AR93" i="1"/>
  <c r="AS93" i="1" s="1"/>
  <c r="AM93" i="1"/>
  <c r="AN93" i="1" s="1"/>
  <c r="DA92" i="1"/>
  <c r="BT92" i="1"/>
  <c r="AW92" i="1"/>
  <c r="AQ92" i="1"/>
  <c r="AP92" i="1"/>
  <c r="AO92" i="1"/>
  <c r="AR92" i="1"/>
  <c r="AM92" i="1"/>
  <c r="N44" i="1"/>
  <c r="M44" i="1"/>
  <c r="L44" i="1"/>
  <c r="BA25" i="1"/>
  <c r="CE24" i="1"/>
  <c r="BY24" i="1"/>
  <c r="BT24" i="1"/>
  <c r="BP24" i="1"/>
  <c r="BK24" i="1"/>
  <c r="BF24" i="1"/>
  <c r="BA24" i="1"/>
  <c r="AV24" i="1"/>
  <c r="AW24" i="1" s="1"/>
  <c r="AQ24" i="1"/>
  <c r="AR24" i="1"/>
  <c r="AL24" i="1"/>
  <c r="AH24" i="1"/>
  <c r="X24" i="1"/>
  <c r="N24" i="1"/>
  <c r="O24" i="1" s="1"/>
  <c r="I24" i="1"/>
  <c r="E24" i="1"/>
  <c r="CE23" i="1"/>
  <c r="CF23" i="1"/>
  <c r="BY23" i="1"/>
  <c r="BT23" i="1"/>
  <c r="BP23" i="1"/>
  <c r="BK23" i="1"/>
  <c r="BF23" i="1"/>
  <c r="BA23" i="1"/>
  <c r="AV23" i="1"/>
  <c r="AW23" i="1"/>
  <c r="AQ23" i="1"/>
  <c r="AL23" i="1"/>
  <c r="AH23" i="1"/>
  <c r="N23" i="1"/>
  <c r="I23" i="1"/>
  <c r="E23" i="1"/>
  <c r="CE22" i="1"/>
  <c r="BY22" i="1"/>
  <c r="BT22" i="1"/>
  <c r="BP22" i="1"/>
  <c r="BK22" i="1"/>
  <c r="BF22" i="1"/>
  <c r="BA22" i="1"/>
  <c r="BB22" i="1" s="1"/>
  <c r="AV22" i="1"/>
  <c r="AQ22" i="1"/>
  <c r="AR22" i="1" s="1"/>
  <c r="AL22" i="1"/>
  <c r="AM22" i="1" s="1"/>
  <c r="AH22" i="1"/>
  <c r="N22" i="1"/>
  <c r="O22" i="1" s="1"/>
  <c r="I22" i="1"/>
  <c r="J22" i="1" s="1"/>
  <c r="E22" i="1"/>
  <c r="CE21" i="1"/>
  <c r="CF21" i="1" s="1"/>
  <c r="BY21" i="1"/>
  <c r="BT21" i="1"/>
  <c r="BP21" i="1"/>
  <c r="BK21" i="1"/>
  <c r="BF21" i="1"/>
  <c r="BG21" i="1" s="1"/>
  <c r="BA21" i="1"/>
  <c r="AV21" i="1"/>
  <c r="AQ21" i="1"/>
  <c r="AR21" i="1"/>
  <c r="AL21" i="1"/>
  <c r="AH21" i="1"/>
  <c r="N21" i="1"/>
  <c r="I21" i="1"/>
  <c r="E21" i="1"/>
  <c r="CE20" i="1"/>
  <c r="CF20" i="1"/>
  <c r="BY20" i="1"/>
  <c r="BT20" i="1"/>
  <c r="BP20" i="1"/>
  <c r="BK20" i="1"/>
  <c r="BF20" i="1"/>
  <c r="BA20" i="1"/>
  <c r="AV20" i="1"/>
  <c r="AQ20" i="1"/>
  <c r="AR20" i="1" s="1"/>
  <c r="AL20" i="1"/>
  <c r="AH20" i="1"/>
  <c r="AC20" i="1"/>
  <c r="AD20" i="1" s="1"/>
  <c r="N20" i="1"/>
  <c r="O20" i="1" s="1"/>
  <c r="I20" i="1"/>
  <c r="E20" i="1"/>
  <c r="CE19" i="1"/>
  <c r="BY19" i="1"/>
  <c r="BT19" i="1"/>
  <c r="BP19" i="1"/>
  <c r="BK19" i="1"/>
  <c r="BF19" i="1"/>
  <c r="BA19" i="1"/>
  <c r="AV19" i="1"/>
  <c r="AQ19" i="1"/>
  <c r="AR19" i="1" s="1"/>
  <c r="AL19" i="1"/>
  <c r="AH19" i="1"/>
  <c r="AC19" i="1"/>
  <c r="N19" i="1"/>
  <c r="I19" i="1"/>
  <c r="E19" i="1"/>
  <c r="CE18" i="1"/>
  <c r="BY18" i="1"/>
  <c r="BT18" i="1"/>
  <c r="BP18" i="1"/>
  <c r="BK18" i="1"/>
  <c r="BF18" i="1"/>
  <c r="BA18" i="1"/>
  <c r="AV18" i="1"/>
  <c r="AQ18" i="1"/>
  <c r="AL18" i="1"/>
  <c r="AH18" i="1"/>
  <c r="AC18" i="1"/>
  <c r="N18" i="1"/>
  <c r="I18" i="1"/>
  <c r="E18" i="1"/>
  <c r="CE17" i="1"/>
  <c r="CF17" i="1"/>
  <c r="BY17" i="1"/>
  <c r="BP17" i="1"/>
  <c r="BK17" i="1"/>
  <c r="BF17" i="1"/>
  <c r="BG17" i="1" s="1"/>
  <c r="BA17" i="1"/>
  <c r="AV17" i="1"/>
  <c r="AQ17" i="1"/>
  <c r="AR17" i="1"/>
  <c r="AL17" i="1"/>
  <c r="AH17" i="1"/>
  <c r="AC17" i="1"/>
  <c r="AD17" i="1"/>
  <c r="N17" i="1"/>
  <c r="I17" i="1"/>
  <c r="E17" i="1"/>
  <c r="CE16" i="1"/>
  <c r="CF16" i="1" s="1"/>
  <c r="BY16" i="1"/>
  <c r="BP16" i="1"/>
  <c r="BK16" i="1"/>
  <c r="BF16" i="1"/>
  <c r="BA16" i="1"/>
  <c r="AV16" i="1"/>
  <c r="AQ16" i="1"/>
  <c r="AL16" i="1"/>
  <c r="AH16" i="1"/>
  <c r="AC16" i="1"/>
  <c r="N16" i="1"/>
  <c r="O16" i="1" s="1"/>
  <c r="I16" i="1"/>
  <c r="E16" i="1"/>
  <c r="CE15" i="1"/>
  <c r="BY15" i="1"/>
  <c r="BP15" i="1"/>
  <c r="BK15" i="1"/>
  <c r="BF15" i="1"/>
  <c r="BA15" i="1"/>
  <c r="BB15" i="1" s="1"/>
  <c r="AV15" i="1"/>
  <c r="AW15" i="1" s="1"/>
  <c r="AQ15" i="1"/>
  <c r="AR15" i="1"/>
  <c r="AL15" i="1"/>
  <c r="AH15" i="1"/>
  <c r="AC15" i="1"/>
  <c r="N15" i="1"/>
  <c r="O15" i="1" s="1"/>
  <c r="I15" i="1"/>
  <c r="E15" i="1"/>
  <c r="CE14" i="1"/>
  <c r="CF14" i="1" s="1"/>
  <c r="BY14" i="1"/>
  <c r="BP14" i="1"/>
  <c r="BK14" i="1"/>
  <c r="BF14" i="1"/>
  <c r="BA14" i="1"/>
  <c r="AV14" i="1"/>
  <c r="AW14" i="1"/>
  <c r="AQ14" i="1"/>
  <c r="AL14" i="1"/>
  <c r="AH14" i="1"/>
  <c r="AC14" i="1"/>
  <c r="N14" i="1"/>
  <c r="O14" i="1" s="1"/>
  <c r="I14" i="1"/>
  <c r="E14" i="1"/>
  <c r="CE13" i="1"/>
  <c r="CF13" i="1" s="1"/>
  <c r="BY13" i="1"/>
  <c r="BP13" i="1"/>
  <c r="BQ13" i="1" s="1"/>
  <c r="BK13" i="1"/>
  <c r="BF13" i="1"/>
  <c r="BA13" i="1"/>
  <c r="AV13" i="1"/>
  <c r="AQ13" i="1"/>
  <c r="AL13" i="1"/>
  <c r="AH13" i="1"/>
  <c r="AC13" i="1"/>
  <c r="AD13" i="1" s="1"/>
  <c r="N13" i="1"/>
  <c r="I13" i="1"/>
  <c r="E13" i="1"/>
  <c r="CE12" i="1"/>
  <c r="BY12" i="1"/>
  <c r="BP12" i="1"/>
  <c r="BF12" i="1"/>
  <c r="BA12" i="1"/>
  <c r="CP24" i="1" s="1"/>
  <c r="AV12" i="1"/>
  <c r="AW22" i="1"/>
  <c r="AW13" i="1"/>
  <c r="AQ12" i="1"/>
  <c r="AR23" i="1" s="1"/>
  <c r="AL12" i="1"/>
  <c r="AM19" i="1"/>
  <c r="AH12" i="1"/>
  <c r="AC12" i="1"/>
  <c r="AD18" i="1" s="1"/>
  <c r="AD21" i="1"/>
  <c r="N12" i="1"/>
  <c r="O13" i="1" s="1"/>
  <c r="H12" i="1"/>
  <c r="G12" i="1"/>
  <c r="F12" i="1"/>
  <c r="AD24" i="1"/>
  <c r="AD22" i="1"/>
  <c r="AD16" i="1"/>
  <c r="AW18" i="1"/>
  <c r="AW20" i="1"/>
  <c r="AW16" i="1"/>
  <c r="AW19" i="1"/>
  <c r="CA20" i="1"/>
  <c r="AW17" i="1"/>
  <c r="AW21" i="1"/>
  <c r="AD23" i="1"/>
  <c r="AD14" i="1"/>
  <c r="AD15" i="1"/>
  <c r="BG15" i="1"/>
  <c r="AD19" i="1"/>
  <c r="CP13" i="1"/>
  <c r="CK21" i="1"/>
  <c r="CK19" i="1"/>
  <c r="CN25" i="1"/>
  <c r="BG22" i="1"/>
  <c r="CA15" i="1"/>
  <c r="BQ12" i="1"/>
  <c r="BQ19" i="1"/>
  <c r="CA18" i="1"/>
  <c r="BV24" i="1"/>
  <c r="CA14" i="1"/>
  <c r="CA24" i="1"/>
  <c r="BV14" i="1"/>
  <c r="BG23" i="1"/>
  <c r="CA22" i="1"/>
  <c r="BQ22" i="1"/>
  <c r="BB14" i="1"/>
  <c r="CF12" i="1"/>
  <c r="CA23" i="1"/>
  <c r="BV23" i="1"/>
  <c r="BG18" i="1"/>
  <c r="CA12" i="1"/>
  <c r="BQ24" i="1"/>
  <c r="CP12" i="1"/>
  <c r="CK20" i="1"/>
  <c r="CK24" i="1"/>
  <c r="CK18" i="1"/>
  <c r="CK15" i="1"/>
  <c r="CA16" i="1"/>
  <c r="BG13" i="1"/>
  <c r="BV18" i="1"/>
  <c r="BV20" i="1"/>
  <c r="CA19" i="1"/>
  <c r="CA13" i="1"/>
  <c r="BV16" i="1"/>
  <c r="BB24" i="1"/>
  <c r="BV21" i="1"/>
  <c r="BG14" i="1"/>
  <c r="CP14" i="1"/>
  <c r="CK22" i="1"/>
  <c r="CK16" i="1"/>
  <c r="CK13" i="1"/>
  <c r="BV17" i="1"/>
  <c r="BG16" i="1"/>
  <c r="BQ14" i="1"/>
  <c r="BV22" i="1"/>
  <c r="CA17" i="1"/>
  <c r="BV12" i="1"/>
  <c r="BB17" i="1"/>
  <c r="BB13" i="1"/>
  <c r="BQ16" i="1"/>
  <c r="BQ18" i="1"/>
  <c r="CF18" i="1"/>
  <c r="BG19" i="1"/>
  <c r="BV19" i="1"/>
  <c r="AM20" i="1"/>
  <c r="BQ20" i="1"/>
  <c r="BB21" i="1"/>
  <c r="AM23" i="1"/>
  <c r="CK12" i="1"/>
  <c r="CK14" i="1"/>
  <c r="BG24" i="1"/>
  <c r="BV13" i="1"/>
  <c r="BB16" i="1"/>
  <c r="AM13" i="1"/>
  <c r="BQ15" i="1"/>
  <c r="BB18" i="1"/>
  <c r="BB20" i="1"/>
  <c r="AM21" i="1"/>
  <c r="AM24" i="1"/>
  <c r="CK17" i="1"/>
  <c r="BB23" i="1"/>
  <c r="CA21" i="1"/>
  <c r="I12" i="1"/>
  <c r="J15" i="1" s="1"/>
  <c r="AM14" i="1"/>
  <c r="AM15" i="1"/>
  <c r="AM16" i="1"/>
  <c r="BQ17" i="1"/>
  <c r="AM18" i="1"/>
  <c r="CF19" i="1"/>
  <c r="BG20" i="1"/>
  <c r="BQ23" i="1"/>
  <c r="CF24" i="1"/>
  <c r="BV15" i="1"/>
  <c r="CF15" i="1"/>
  <c r="AM17" i="1"/>
  <c r="BB19" i="1"/>
  <c r="BQ21" i="1"/>
  <c r="CK23" i="1"/>
  <c r="CP15" i="1"/>
  <c r="O17" i="1"/>
  <c r="AR13" i="1"/>
  <c r="AR16" i="1"/>
  <c r="AR18" i="1"/>
  <c r="J20" i="1"/>
  <c r="J19" i="1"/>
  <c r="J14" i="1"/>
  <c r="O21" i="1" l="1"/>
  <c r="J16" i="1"/>
  <c r="BG12" i="1"/>
  <c r="CP21" i="1"/>
  <c r="CU14" i="1"/>
  <c r="CU18" i="1"/>
  <c r="J21" i="1"/>
  <c r="J23" i="1"/>
  <c r="J13" i="1"/>
  <c r="J18" i="1"/>
  <c r="AR14" i="1"/>
  <c r="CF22" i="1"/>
  <c r="O23" i="1"/>
  <c r="CP18" i="1"/>
  <c r="CP20" i="1"/>
  <c r="CU15" i="1"/>
  <c r="O18" i="1"/>
  <c r="J24" i="1"/>
  <c r="J17" i="1"/>
  <c r="O19" i="1"/>
  <c r="CP17" i="1"/>
  <c r="CP19" i="1"/>
  <c r="CP23" i="1"/>
  <c r="CU16" i="1"/>
  <c r="BL14" i="1" l="1"/>
  <c r="BL17" i="1"/>
  <c r="BL22" i="1"/>
  <c r="BL24" i="1"/>
  <c r="BL18" i="1"/>
  <c r="BL15" i="1"/>
  <c r="BL23" i="1"/>
  <c r="BL13" i="1"/>
  <c r="BL21" i="1"/>
  <c r="BL19" i="1"/>
  <c r="BL16" i="1"/>
  <c r="BL20" i="1"/>
</calcChain>
</file>

<file path=xl/comments1.xml><?xml version="1.0" encoding="utf-8"?>
<comments xmlns="http://schemas.openxmlformats.org/spreadsheetml/2006/main">
  <authors>
    <author>x</author>
  </authors>
  <commentList>
    <comment ref="AS16" authorId="0" shapeId="0">
      <text>
        <r>
          <rPr>
            <b/>
            <sz val="8"/>
            <color indexed="81"/>
            <rFont val="Tahoma"/>
            <family val="2"/>
            <charset val="162"/>
          </rPr>
          <t>x:</t>
        </r>
        <r>
          <rPr>
            <sz val="8"/>
            <color indexed="81"/>
            <rFont val="Tahoma"/>
            <family val="2"/>
            <charset val="16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<sst xmlns="http://schemas.openxmlformats.org/spreadsheetml/2006/main" count="693" uniqueCount="117">
  <si>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</si>
  <si>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</si>
  <si>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</si>
  <si>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</si>
  <si>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</si>
  <si>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</si>
  <si>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</si>
  <si>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</si>
  <si>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</si>
  <si>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</si>
  <si>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</si>
  <si>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</si>
  <si>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</si>
  <si>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</si>
  <si>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</si>
  <si>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</si>
  <si>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</si>
  <si>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</si>
  <si>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</si>
  <si>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</si>
  <si>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</si>
  <si>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</si>
  <si>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</si>
  <si>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</si>
  <si>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</si>
  <si>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</si>
  <si>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</si>
  <si>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</si>
  <si>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</si>
  <si>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</si>
  <si>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</si>
  <si>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</si>
  <si>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</si>
  <si>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</si>
  <si>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</si>
  <si>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</si>
  <si>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</si>
  <si>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</si>
  <si>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</si>
  <si>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</si>
  <si>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</si>
  <si>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</si>
  <si>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</si>
  <si>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</si>
  <si>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</si>
  <si>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</si>
  <si>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</si>
  <si>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</si>
  <si>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</si>
  <si>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</si>
  <si>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</si>
  <si>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</si>
  <si>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</si>
  <si>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</si>
  <si>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</si>
  <si>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</si>
  <si>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</si>
  <si>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</si>
  <si>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</si>
  <si>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</si>
  <si>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</si>
  <si>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</si>
  <si>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</si>
  <si>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</si>
  <si>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</si>
  <si>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</si>
  <si>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</si>
  <si>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</si>
  <si>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</si>
  <si>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</si>
  <si>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</si>
  <si>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</si>
  <si>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</si>
  <si>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</si>
  <si>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</si>
  <si>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</si>
  <si>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  <charset val="16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</si>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</sst>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6" formatCode="#,##0.0_);\(#,##0.0\)"/>
    <numFmt numFmtId="197" formatCode="0.0_)"/>
    <numFmt numFmtId="198" formatCode="0_)"/>
    <numFmt numFmtId="200" formatCode="#,##0.0"/>
  </numFmts>
  <fonts count="19" x14ac:knownFonts="1">
    <font>
      <sz val="12"/>
      <name val="Arial"/>
      <charset val="162"/>
    </font>
    <font>
      <sz val="11"/>
      <name val="Times New Roman Tur"/>
      <charset val="162"/>
    </font>
    <font>
      <b/>
      <sz val="11"/>
      <name val="Times New Roman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b/>
      <vertAlign val="superscript"/>
      <sz val="14"/>
      <name val="Arial"/>
      <family val="2"/>
      <charset val="162"/>
    </font>
    <font>
      <sz val="14"/>
      <name val="Arial"/>
      <family val="2"/>
      <charset val="162"/>
    </font>
    <font>
      <b/>
      <sz val="16"/>
      <name val="Arial"/>
      <family val="2"/>
      <charset val="162"/>
    </font>
    <font>
      <sz val="10"/>
      <name val="Arial Unicode MS"/>
      <family val="2"/>
    </font>
    <font>
      <b/>
      <sz val="14"/>
      <name val="Times New Roman Tur"/>
      <charset val="162"/>
    </font>
    <font>
      <sz val="14"/>
      <name val="Times New Roman Tur"/>
      <charset val="162"/>
    </font>
    <font>
      <sz val="14"/>
      <name val="Arial Unicode MS"/>
      <family val="2"/>
    </font>
    <font>
      <b/>
      <sz val="14"/>
      <name val="Arial"/>
      <family val="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color rgb="FF444952"/>
      <name val="Arial Unicode MS"/>
      <family val="2"/>
      <charset val="162"/>
    </font>
    <font>
      <sz val="14"/>
      <color rgb="FF444952"/>
      <name val="Arial Unicode M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198" fontId="0" fillId="0" borderId="0"/>
  </cellStyleXfs>
  <cellXfs count="129">
    <xf numFmtId="198" fontId="0" fillId="0" borderId="0" xfId="0"/>
    <xf numFmtId="198" fontId="1" fillId="0" borderId="0" xfId="0" applyFont="1"/>
    <xf numFmtId="198" fontId="2" fillId="0" borderId="0" xfId="0" applyFont="1"/>
    <xf numFmtId="198" fontId="3" fillId="0" borderId="0" xfId="0" applyFont="1"/>
    <xf numFmtId="37" fontId="3" fillId="0" borderId="0" xfId="0" applyNumberFormat="1" applyFont="1" applyProtection="1"/>
    <xf numFmtId="197" fontId="3" fillId="0" borderId="0" xfId="0" applyNumberFormat="1" applyFont="1" applyProtection="1"/>
    <xf numFmtId="198" fontId="3" fillId="0" borderId="1" xfId="0" applyFont="1" applyBorder="1"/>
    <xf numFmtId="196" fontId="3" fillId="0" borderId="0" xfId="0" applyNumberFormat="1" applyFont="1" applyProtection="1"/>
    <xf numFmtId="198" fontId="4" fillId="0" borderId="0" xfId="0" applyFont="1" applyBorder="1"/>
    <xf numFmtId="196" fontId="4" fillId="0" borderId="0" xfId="0" applyNumberFormat="1" applyFont="1" applyBorder="1" applyProtection="1"/>
    <xf numFmtId="198" fontId="4" fillId="0" borderId="0" xfId="0" applyFont="1"/>
    <xf numFmtId="198" fontId="3" fillId="0" borderId="2" xfId="0" applyFont="1" applyBorder="1"/>
    <xf numFmtId="198" fontId="3" fillId="0" borderId="3" xfId="0" applyFont="1" applyBorder="1"/>
    <xf numFmtId="198" fontId="3" fillId="0" borderId="4" xfId="0" applyFont="1" applyBorder="1"/>
    <xf numFmtId="198" fontId="3" fillId="0" borderId="5" xfId="0" applyFont="1" applyBorder="1"/>
    <xf numFmtId="196" fontId="3" fillId="0" borderId="3" xfId="0" applyNumberFormat="1" applyFont="1" applyBorder="1" applyProtection="1"/>
    <xf numFmtId="197" fontId="3" fillId="0" borderId="3" xfId="0" applyNumberFormat="1" applyFont="1" applyBorder="1" applyProtection="1"/>
    <xf numFmtId="197" fontId="4" fillId="0" borderId="0" xfId="0" applyNumberFormat="1" applyFont="1" applyProtection="1"/>
    <xf numFmtId="37" fontId="4" fillId="0" borderId="0" xfId="0" applyNumberFormat="1" applyFont="1" applyProtection="1"/>
    <xf numFmtId="198" fontId="5" fillId="0" borderId="3" xfId="0" applyFont="1" applyBorder="1"/>
    <xf numFmtId="198" fontId="5" fillId="0" borderId="0" xfId="0" applyFont="1"/>
    <xf numFmtId="197" fontId="4" fillId="0" borderId="0" xfId="0" applyNumberFormat="1" applyFont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3" fontId="4" fillId="0" borderId="0" xfId="0" quotePrefix="1" applyNumberFormat="1" applyFont="1" applyAlignment="1" applyProtection="1">
      <alignment horizontal="right"/>
    </xf>
    <xf numFmtId="198" fontId="3" fillId="0" borderId="0" xfId="0" applyFont="1" applyProtection="1"/>
    <xf numFmtId="198" fontId="4" fillId="0" borderId="0" xfId="0" applyFont="1" applyProtection="1"/>
    <xf numFmtId="198" fontId="3" fillId="0" borderId="2" xfId="0" applyFont="1" applyBorder="1" applyProtection="1"/>
    <xf numFmtId="198" fontId="3" fillId="0" borderId="3" xfId="0" applyFont="1" applyBorder="1" applyProtection="1"/>
    <xf numFmtId="198" fontId="4" fillId="0" borderId="3" xfId="0" applyFont="1" applyBorder="1"/>
    <xf numFmtId="198" fontId="3" fillId="0" borderId="5" xfId="0" applyFont="1" applyBorder="1" applyProtection="1"/>
    <xf numFmtId="198" fontId="3" fillId="0" borderId="6" xfId="0" applyFont="1" applyBorder="1"/>
    <xf numFmtId="198" fontId="3" fillId="0" borderId="0" xfId="0" applyFont="1" applyBorder="1" applyProtection="1"/>
    <xf numFmtId="196" fontId="3" fillId="0" borderId="0" xfId="0" applyNumberFormat="1" applyFont="1" applyBorder="1" applyProtection="1"/>
    <xf numFmtId="2" fontId="4" fillId="0" borderId="0" xfId="0" applyNumberFormat="1" applyFont="1"/>
    <xf numFmtId="198" fontId="6" fillId="0" borderId="0" xfId="0" applyFont="1" applyAlignment="1">
      <alignment horizontal="center"/>
    </xf>
    <xf numFmtId="198" fontId="6" fillId="0" borderId="0" xfId="0" applyFont="1"/>
    <xf numFmtId="198" fontId="6" fillId="0" borderId="3" xfId="0" applyFont="1" applyBorder="1" applyAlignment="1">
      <alignment horizontal="center"/>
    </xf>
    <xf numFmtId="198" fontId="6" fillId="0" borderId="7" xfId="0" applyFont="1" applyBorder="1" applyProtection="1"/>
    <xf numFmtId="198" fontId="6" fillId="0" borderId="7" xfId="0" applyFont="1" applyBorder="1" applyAlignment="1" applyProtection="1">
      <alignment horizontal="center"/>
    </xf>
    <xf numFmtId="198" fontId="9" fillId="0" borderId="0" xfId="0" applyFont="1"/>
    <xf numFmtId="198" fontId="9" fillId="0" borderId="0" xfId="0" applyFont="1" applyProtection="1"/>
    <xf numFmtId="198" fontId="5" fillId="0" borderId="0" xfId="0" quotePrefix="1" applyFont="1"/>
    <xf numFmtId="198" fontId="3" fillId="0" borderId="0" xfId="0" quotePrefix="1" applyFont="1" applyAlignment="1">
      <alignment horizontal="right"/>
    </xf>
    <xf numFmtId="198" fontId="6" fillId="0" borderId="0" xfId="0" applyFont="1" applyBorder="1"/>
    <xf numFmtId="198" fontId="6" fillId="0" borderId="0" xfId="0" applyFont="1" applyBorder="1" applyAlignment="1">
      <alignment horizontal="center"/>
    </xf>
    <xf numFmtId="196" fontId="3" fillId="0" borderId="7" xfId="0" applyNumberFormat="1" applyFont="1" applyBorder="1" applyProtection="1"/>
    <xf numFmtId="198" fontId="5" fillId="0" borderId="0" xfId="0" quotePrefix="1" applyFont="1" applyAlignment="1">
      <alignment horizontal="right"/>
    </xf>
    <xf numFmtId="198" fontId="10" fillId="0" borderId="0" xfId="0" applyFont="1"/>
    <xf numFmtId="198" fontId="3" fillId="0" borderId="0" xfId="0" applyFont="1" applyBorder="1"/>
    <xf numFmtId="198" fontId="5" fillId="0" borderId="0" xfId="0" applyFont="1" applyBorder="1" applyAlignment="1">
      <alignment horizontal="right"/>
    </xf>
    <xf numFmtId="198" fontId="6" fillId="0" borderId="5" xfId="0" applyFont="1" applyBorder="1"/>
    <xf numFmtId="198" fontId="6" fillId="0" borderId="1" xfId="0" applyFont="1" applyBorder="1"/>
    <xf numFmtId="198" fontId="6" fillId="0" borderId="3" xfId="0" applyFont="1" applyBorder="1"/>
    <xf numFmtId="198" fontId="6" fillId="0" borderId="2" xfId="0" applyFont="1" applyBorder="1"/>
    <xf numFmtId="198" fontId="6" fillId="0" borderId="4" xfId="0" applyFont="1" applyBorder="1"/>
    <xf numFmtId="37" fontId="6" fillId="0" borderId="0" xfId="0" applyNumberFormat="1" applyFont="1" applyProtection="1"/>
    <xf numFmtId="196" fontId="6" fillId="0" borderId="0" xfId="0" applyNumberFormat="1" applyFont="1" applyProtection="1"/>
    <xf numFmtId="197" fontId="6" fillId="0" borderId="0" xfId="0" applyNumberFormat="1" applyFont="1" applyProtection="1"/>
    <xf numFmtId="196" fontId="6" fillId="0" borderId="7" xfId="0" applyNumberFormat="1" applyFont="1" applyBorder="1" applyProtection="1"/>
    <xf numFmtId="198" fontId="6" fillId="0" borderId="6" xfId="0" applyFont="1" applyBorder="1"/>
    <xf numFmtId="196" fontId="6" fillId="0" borderId="3" xfId="0" applyNumberFormat="1" applyFont="1" applyBorder="1" applyProtection="1"/>
    <xf numFmtId="197" fontId="6" fillId="0" borderId="3" xfId="0" applyNumberFormat="1" applyFont="1" applyBorder="1" applyProtection="1"/>
    <xf numFmtId="198" fontId="11" fillId="0" borderId="0" xfId="0" applyFont="1"/>
    <xf numFmtId="198" fontId="12" fillId="0" borderId="0" xfId="0" applyFont="1"/>
    <xf numFmtId="198" fontId="6" fillId="0" borderId="0" xfId="0" quotePrefix="1" applyFont="1"/>
    <xf numFmtId="198" fontId="6" fillId="0" borderId="0" xfId="0" quotePrefix="1" applyFont="1" applyAlignment="1">
      <alignment horizontal="right"/>
    </xf>
    <xf numFmtId="198" fontId="6" fillId="0" borderId="8" xfId="0" applyFont="1" applyBorder="1" applyProtection="1"/>
    <xf numFmtId="198" fontId="6" fillId="0" borderId="5" xfId="0" applyFont="1" applyBorder="1" applyProtection="1"/>
    <xf numFmtId="196" fontId="8" fillId="0" borderId="0" xfId="0" applyNumberFormat="1" applyFont="1" applyBorder="1" applyProtection="1"/>
    <xf numFmtId="196" fontId="8" fillId="0" borderId="7" xfId="0" applyNumberFormat="1" applyFont="1" applyBorder="1" applyProtection="1"/>
    <xf numFmtId="198" fontId="6" fillId="0" borderId="7" xfId="0" applyFont="1" applyBorder="1"/>
    <xf numFmtId="198" fontId="8" fillId="0" borderId="0" xfId="0" applyFont="1" applyBorder="1"/>
    <xf numFmtId="198" fontId="8" fillId="0" borderId="0" xfId="0" applyFont="1" applyBorder="1" applyProtection="1"/>
    <xf numFmtId="198" fontId="13" fillId="0" borderId="0" xfId="0" applyFont="1"/>
    <xf numFmtId="198" fontId="14" fillId="0" borderId="5" xfId="0" applyFont="1" applyBorder="1"/>
    <xf numFmtId="196" fontId="8" fillId="0" borderId="0" xfId="0" applyNumberFormat="1" applyFont="1" applyBorder="1" applyAlignment="1" applyProtection="1">
      <alignment horizontal="center"/>
    </xf>
    <xf numFmtId="196" fontId="8" fillId="0" borderId="7" xfId="0" applyNumberFormat="1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right"/>
    </xf>
    <xf numFmtId="3" fontId="8" fillId="0" borderId="7" xfId="0" applyNumberFormat="1" applyFont="1" applyBorder="1" applyAlignment="1" applyProtection="1">
      <alignment horizontal="right"/>
    </xf>
    <xf numFmtId="4" fontId="8" fillId="0" borderId="0" xfId="0" applyNumberFormat="1" applyFont="1" applyAlignment="1" applyProtection="1">
      <alignment horizontal="center"/>
    </xf>
    <xf numFmtId="4" fontId="8" fillId="0" borderId="0" xfId="0" applyNumberFormat="1" applyFont="1" applyBorder="1" applyAlignment="1" applyProtection="1">
      <alignment horizontal="center"/>
    </xf>
    <xf numFmtId="4" fontId="8" fillId="0" borderId="7" xfId="0" applyNumberFormat="1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197" fontId="8" fillId="0" borderId="0" xfId="0" applyNumberFormat="1" applyFont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horizontal="center"/>
    </xf>
    <xf numFmtId="197" fontId="8" fillId="0" borderId="7" xfId="0" applyNumberFormat="1" applyFont="1" applyBorder="1" applyAlignment="1" applyProtection="1">
      <alignment horizontal="center"/>
    </xf>
    <xf numFmtId="198" fontId="4" fillId="0" borderId="1" xfId="0" applyFont="1" applyBorder="1"/>
    <xf numFmtId="198" fontId="1" fillId="0" borderId="0" xfId="0" applyFont="1" applyAlignment="1">
      <alignment horizontal="right"/>
    </xf>
    <xf numFmtId="196" fontId="8" fillId="0" borderId="0" xfId="0" applyNumberFormat="1" applyFont="1" applyBorder="1" applyAlignment="1" applyProtection="1">
      <alignment horizontal="right"/>
    </xf>
    <xf numFmtId="198" fontId="6" fillId="0" borderId="0" xfId="0" quotePrefix="1" applyFont="1" applyBorder="1" applyAlignment="1" applyProtection="1">
      <alignment horizontal="center"/>
    </xf>
    <xf numFmtId="198" fontId="1" fillId="0" borderId="3" xfId="0" applyFont="1" applyBorder="1"/>
    <xf numFmtId="198" fontId="1" fillId="0" borderId="4" xfId="0" applyFont="1" applyBorder="1"/>
    <xf numFmtId="198" fontId="1" fillId="0" borderId="0" xfId="0" applyFont="1" applyBorder="1"/>
    <xf numFmtId="198" fontId="1" fillId="0" borderId="1" xfId="0" applyFont="1" applyBorder="1"/>
    <xf numFmtId="198" fontId="6" fillId="0" borderId="0" xfId="0" applyFont="1" applyBorder="1" applyAlignment="1" applyProtection="1">
      <alignment horizontal="center"/>
    </xf>
    <xf numFmtId="198" fontId="8" fillId="0" borderId="7" xfId="0" applyFont="1" applyBorder="1"/>
    <xf numFmtId="198" fontId="4" fillId="0" borderId="7" xfId="0" applyFont="1" applyBorder="1"/>
    <xf numFmtId="198" fontId="1" fillId="0" borderId="7" xfId="0" applyFont="1" applyBorder="1"/>
    <xf numFmtId="198" fontId="17" fillId="0" borderId="0" xfId="0" applyFont="1" applyAlignment="1">
      <alignment vertical="center"/>
    </xf>
    <xf numFmtId="3" fontId="8" fillId="0" borderId="0" xfId="0" applyNumberFormat="1" applyFont="1" applyBorder="1" applyAlignment="1" applyProtection="1"/>
    <xf numFmtId="197" fontId="8" fillId="0" borderId="0" xfId="0" applyNumberFormat="1" applyFont="1" applyBorder="1" applyAlignment="1" applyProtection="1"/>
    <xf numFmtId="3" fontId="8" fillId="0" borderId="7" xfId="0" applyNumberFormat="1" applyFont="1" applyBorder="1" applyAlignment="1" applyProtection="1"/>
    <xf numFmtId="197" fontId="8" fillId="0" borderId="7" xfId="0" applyNumberFormat="1" applyFont="1" applyBorder="1" applyAlignment="1" applyProtection="1"/>
    <xf numFmtId="37" fontId="8" fillId="0" borderId="0" xfId="0" applyNumberFormat="1" applyFont="1" applyBorder="1" applyProtection="1"/>
    <xf numFmtId="197" fontId="8" fillId="0" borderId="0" xfId="0" applyNumberFormat="1" applyFont="1" applyBorder="1" applyProtection="1"/>
    <xf numFmtId="3" fontId="8" fillId="0" borderId="0" xfId="0" quotePrefix="1" applyNumberFormat="1" applyFont="1" applyBorder="1" applyAlignment="1" applyProtection="1">
      <alignment horizontal="right"/>
    </xf>
    <xf numFmtId="197" fontId="8" fillId="0" borderId="0" xfId="0" applyNumberFormat="1" applyFont="1" applyBorder="1" applyAlignment="1" applyProtection="1">
      <alignment horizontal="right"/>
    </xf>
    <xf numFmtId="198" fontId="6" fillId="0" borderId="8" xfId="0" applyFont="1" applyBorder="1"/>
    <xf numFmtId="37" fontId="8" fillId="0" borderId="7" xfId="0" applyNumberFormat="1" applyFont="1" applyBorder="1" applyProtection="1"/>
    <xf numFmtId="197" fontId="8" fillId="0" borderId="7" xfId="0" applyNumberFormat="1" applyFont="1" applyBorder="1" applyProtection="1"/>
    <xf numFmtId="197" fontId="8" fillId="0" borderId="7" xfId="0" applyNumberFormat="1" applyFont="1" applyBorder="1" applyAlignment="1" applyProtection="1">
      <alignment horizontal="right"/>
    </xf>
    <xf numFmtId="198" fontId="6" fillId="0" borderId="0" xfId="0" applyFont="1" applyBorder="1" applyProtection="1"/>
    <xf numFmtId="198" fontId="4" fillId="0" borderId="0" xfId="0" applyFont="1" applyBorder="1" applyAlignment="1">
      <alignment horizontal="right"/>
    </xf>
    <xf numFmtId="198" fontId="4" fillId="0" borderId="0" xfId="0" applyFont="1" applyBorder="1" applyProtection="1"/>
    <xf numFmtId="198" fontId="4" fillId="0" borderId="0" xfId="0" quotePrefix="1" applyFont="1" applyBorder="1" applyProtection="1"/>
    <xf numFmtId="196" fontId="4" fillId="0" borderId="0" xfId="0" applyNumberFormat="1" applyFont="1" applyBorder="1" applyAlignment="1" applyProtection="1">
      <alignment horizontal="right"/>
    </xf>
    <xf numFmtId="198" fontId="6" fillId="0" borderId="0" xfId="0" applyFont="1" applyBorder="1" applyAlignment="1">
      <alignment horizontal="right"/>
    </xf>
    <xf numFmtId="198" fontId="17" fillId="0" borderId="9" xfId="0" applyFont="1" applyBorder="1" applyAlignment="1">
      <alignment vertical="center"/>
    </xf>
    <xf numFmtId="198" fontId="6" fillId="0" borderId="7" xfId="0" applyFont="1" applyBorder="1" applyAlignment="1"/>
    <xf numFmtId="4" fontId="8" fillId="0" borderId="9" xfId="0" applyNumberFormat="1" applyFont="1" applyBorder="1" applyAlignment="1" applyProtection="1">
      <alignment horizontal="center"/>
    </xf>
    <xf numFmtId="3" fontId="8" fillId="0" borderId="9" xfId="0" applyNumberFormat="1" applyFont="1" applyBorder="1" applyAlignment="1" applyProtection="1"/>
    <xf numFmtId="197" fontId="8" fillId="0" borderId="9" xfId="0" applyNumberFormat="1" applyFont="1" applyBorder="1" applyAlignment="1" applyProtection="1"/>
    <xf numFmtId="200" fontId="8" fillId="0" borderId="0" xfId="0" applyNumberFormat="1" applyFont="1" applyBorder="1" applyAlignment="1" applyProtection="1"/>
    <xf numFmtId="200" fontId="8" fillId="0" borderId="9" xfId="0" applyNumberFormat="1" applyFont="1" applyBorder="1" applyAlignment="1" applyProtection="1"/>
    <xf numFmtId="198" fontId="18" fillId="0" borderId="0" xfId="0" applyFont="1" applyAlignment="1">
      <alignment vertical="center"/>
    </xf>
    <xf numFmtId="198" fontId="6" fillId="0" borderId="7" xfId="0" applyFont="1" applyBorder="1" applyAlignment="1">
      <alignment horizontal="center"/>
    </xf>
    <xf numFmtId="198" fontId="1" fillId="0" borderId="10" xfId="0" applyFont="1" applyBorder="1"/>
    <xf numFmtId="198" fontId="1" fillId="0" borderId="9" xfId="0" applyFont="1" applyBorder="1"/>
    <xf numFmtId="198" fontId="6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DI110"/>
  <sheetViews>
    <sheetView tabSelected="1" defaultGridColor="0" topLeftCell="CK1" colorId="22" zoomScale="70" zoomScaleNormal="70" zoomScaleSheetLayoutView="50" workbookViewId="0">
      <selection activeCell="CS34" sqref="CS34"/>
    </sheetView>
  </sheetViews>
  <sheetFormatPr defaultColWidth="11.77734375" defaultRowHeight="15" x14ac:dyDescent="0.25"/>
  <cols>
    <col min="1" max="1" width="22.88671875" style="1" customWidth="1"/>
    <col min="2" max="2" width="13.77734375" style="1" hidden="1" customWidth="1"/>
    <col min="3" max="7" width="12.33203125" style="1" hidden="1" customWidth="1"/>
    <col min="8" max="8" width="14" style="1" hidden="1" customWidth="1"/>
    <col min="9" max="10" width="12.33203125" style="1" hidden="1" customWidth="1"/>
    <col min="11" max="11" width="13.5546875" style="1" hidden="1" customWidth="1"/>
    <col min="12" max="12" width="12.33203125" style="1" hidden="1" customWidth="1"/>
    <col min="13" max="13" width="14.109375" style="1" hidden="1" customWidth="1"/>
    <col min="14" max="15" width="12.33203125" style="1" hidden="1" customWidth="1"/>
    <col min="16" max="16" width="14.33203125" style="1" hidden="1" customWidth="1"/>
    <col min="17" max="17" width="14.21875" style="1" hidden="1" customWidth="1"/>
    <col min="18" max="19" width="13.88671875" style="1" hidden="1" customWidth="1"/>
    <col min="20" max="20" width="15.21875" style="1" hidden="1" customWidth="1"/>
    <col min="21" max="21" width="16.109375" style="1" hidden="1" customWidth="1"/>
    <col min="22" max="22" width="15.77734375" style="1" hidden="1" customWidth="1"/>
    <col min="23" max="23" width="15.33203125" style="1" hidden="1" customWidth="1"/>
    <col min="24" max="24" width="14.44140625" style="1" hidden="1" customWidth="1"/>
    <col min="25" max="25" width="15.77734375" style="1" hidden="1" customWidth="1"/>
    <col min="26" max="26" width="15.109375" style="1" hidden="1" customWidth="1"/>
    <col min="27" max="27" width="14.44140625" style="1" hidden="1" customWidth="1"/>
    <col min="28" max="28" width="15.77734375" style="1" hidden="1" customWidth="1"/>
    <col min="29" max="29" width="14.6640625" style="1" hidden="1" customWidth="1"/>
    <col min="30" max="30" width="18.109375" style="1" hidden="1" customWidth="1"/>
    <col min="31" max="31" width="15.109375" style="1" hidden="1" customWidth="1"/>
    <col min="32" max="32" width="12" style="1" hidden="1" customWidth="1"/>
    <col min="33" max="33" width="13.21875" style="1" hidden="1" customWidth="1"/>
    <col min="34" max="34" width="14.6640625" style="1" hidden="1" customWidth="1"/>
    <col min="35" max="35" width="15.77734375" style="1" hidden="1" customWidth="1"/>
    <col min="36" max="36" width="20.109375" style="1" hidden="1" customWidth="1"/>
    <col min="37" max="37" width="13.21875" style="1" hidden="1" customWidth="1"/>
    <col min="38" max="38" width="11.77734375" style="1" hidden="1" customWidth="1"/>
    <col min="39" max="39" width="13.44140625" style="1" hidden="1" customWidth="1"/>
    <col min="40" max="40" width="14.44140625" style="1" hidden="1" customWidth="1"/>
    <col min="41" max="41" width="15.44140625" style="1" hidden="1" customWidth="1"/>
    <col min="42" max="42" width="14.109375" style="1" hidden="1" customWidth="1"/>
    <col min="43" max="43" width="13.441406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9375" style="1" hidden="1" customWidth="1"/>
    <col min="49" max="49" width="14.33203125" style="1" hidden="1" customWidth="1"/>
    <col min="50" max="50" width="15.77734375" style="1" hidden="1" customWidth="1"/>
    <col min="51" max="51" width="14.109375" style="1" hidden="1" customWidth="1"/>
    <col min="52" max="52" width="13.77734375" style="1" hidden="1" customWidth="1"/>
    <col min="53" max="53" width="13" style="1" hidden="1" customWidth="1"/>
    <col min="54" max="54" width="13.77734375" style="1" hidden="1" customWidth="1"/>
    <col min="55" max="55" width="15.77734375" style="1" hidden="1" customWidth="1"/>
    <col min="56" max="56" width="14.109375" style="1" hidden="1" customWidth="1"/>
    <col min="57" max="57" width="12.88671875" style="1" hidden="1" customWidth="1"/>
    <col min="58" max="58" width="13.77734375" style="1" hidden="1" customWidth="1"/>
    <col min="59" max="68" width="15" style="1" hidden="1" customWidth="1"/>
    <col min="69" max="69" width="13.77734375" style="1" hidden="1" customWidth="1"/>
    <col min="70" max="70" width="17" style="1" hidden="1" customWidth="1"/>
    <col min="71" max="71" width="13.44140625" style="1" hidden="1" customWidth="1"/>
    <col min="72" max="72" width="14.33203125" style="1" hidden="1" customWidth="1"/>
    <col min="73" max="73" width="15.44140625" style="1" hidden="1" customWidth="1"/>
    <col min="74" max="74" width="11.44140625" style="1" hidden="1" customWidth="1"/>
    <col min="75" max="75" width="14.33203125" style="1" hidden="1" customWidth="1"/>
    <col min="76" max="79" width="13.21875" style="1" hidden="1" customWidth="1"/>
    <col min="80" max="80" width="13.21875" style="1" customWidth="1"/>
    <col min="81" max="81" width="13.44140625" style="1" bestFit="1" customWidth="1"/>
    <col min="82" max="82" width="14.33203125" style="1" bestFit="1" customWidth="1"/>
    <col min="83" max="83" width="17.44140625" style="1" customWidth="1"/>
    <col min="84" max="85" width="13.21875" style="1" customWidth="1"/>
    <col min="86" max="86" width="12.44140625" style="1" customWidth="1"/>
    <col min="87" max="87" width="13.5546875" style="1" customWidth="1"/>
    <col min="88" max="88" width="16.5546875" style="1" customWidth="1"/>
    <col min="89" max="89" width="11" style="1" customWidth="1"/>
    <col min="90" max="90" width="19" style="1" customWidth="1"/>
    <col min="91" max="92" width="11.109375" style="1" customWidth="1"/>
    <col min="93" max="93" width="17" style="1" customWidth="1"/>
    <col min="94" max="94" width="11.109375" style="1" customWidth="1"/>
    <col min="95" max="95" width="15.44140625" style="1" bestFit="1" customWidth="1"/>
    <col min="96" max="100" width="11.109375" style="1" customWidth="1"/>
    <col min="101" max="101" width="15.77734375" style="1" customWidth="1"/>
    <col min="102" max="102" width="11.109375" style="1" customWidth="1"/>
    <col min="103" max="103" width="11.77734375" style="1"/>
    <col min="104" max="104" width="12.77734375" style="1" customWidth="1"/>
    <col min="105" max="106" width="11.77734375" style="1"/>
    <col min="107" max="107" width="12.33203125" style="1" bestFit="1" customWidth="1"/>
    <col min="108" max="108" width="20.21875" style="1" bestFit="1" customWidth="1"/>
    <col min="109" max="109" width="14.77734375" style="1" bestFit="1" customWidth="1"/>
    <col min="110" max="110" width="16.33203125" style="1" bestFit="1" customWidth="1"/>
    <col min="111" max="111" width="13.44140625" style="1" bestFit="1" customWidth="1"/>
    <col min="112" max="112" width="14.5546875" style="1" bestFit="1" customWidth="1"/>
    <col min="113" max="16384" width="11.77734375" style="1"/>
  </cols>
  <sheetData>
    <row r="1" spans="1:113" ht="15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3" ht="20.25" customHeight="1" x14ac:dyDescent="0.3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CW2" s="42" t="s">
        <v>61</v>
      </c>
    </row>
    <row r="3" spans="1:113" ht="20.25" customHeight="1" x14ac:dyDescent="0.3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CW3" s="42" t="s">
        <v>95</v>
      </c>
    </row>
    <row r="4" spans="1:113" ht="21.9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3"/>
      <c r="DD4" s="3"/>
      <c r="DE4" s="2"/>
      <c r="DF4" s="2"/>
      <c r="DG4" s="2"/>
    </row>
    <row r="5" spans="1:113" ht="21.95" customHeight="1" x14ac:dyDescent="0.25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51"/>
      <c r="DD5" s="3"/>
      <c r="DE5" s="48"/>
      <c r="DF5" s="3"/>
      <c r="DG5" s="2"/>
      <c r="DH5" s="2"/>
      <c r="DI5" s="2"/>
    </row>
    <row r="6" spans="1:113" ht="21.95" customHeight="1" x14ac:dyDescent="0.25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43"/>
      <c r="CW6" s="51"/>
      <c r="DD6" s="3"/>
      <c r="DE6" s="2"/>
      <c r="DF6" s="2"/>
      <c r="DG6" s="2"/>
    </row>
    <row r="7" spans="1:113" ht="21.95" customHeight="1" x14ac:dyDescent="0.25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43"/>
      <c r="CW7" s="51"/>
      <c r="DD7" s="3"/>
      <c r="DE7" s="2"/>
      <c r="DF7" s="2"/>
      <c r="DG7" s="2"/>
    </row>
    <row r="8" spans="1:113" ht="21.95" customHeight="1" x14ac:dyDescent="0.25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28" t="s">
        <v>9</v>
      </c>
      <c r="AY8" s="128"/>
      <c r="AZ8" s="44" t="s">
        <v>13</v>
      </c>
      <c r="BA8" s="44"/>
      <c r="BB8" s="44"/>
      <c r="BC8" s="128" t="s">
        <v>9</v>
      </c>
      <c r="BD8" s="128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43"/>
      <c r="CW8" s="51"/>
      <c r="DD8" s="3"/>
      <c r="DE8" s="2"/>
      <c r="DF8" s="2"/>
      <c r="DG8" s="2"/>
    </row>
    <row r="9" spans="1:113" ht="21.95" customHeight="1" x14ac:dyDescent="0.25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43"/>
      <c r="CW9" s="51"/>
      <c r="DD9" s="3"/>
      <c r="DE9" s="2"/>
      <c r="DF9" s="2"/>
      <c r="DG9" s="2"/>
    </row>
    <row r="10" spans="1:113" ht="21.95" customHeight="1" x14ac:dyDescent="0.25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3" t="s">
        <v>17</v>
      </c>
      <c r="CW10" s="51"/>
      <c r="DD10" s="3"/>
      <c r="DE10" s="2"/>
      <c r="DF10" s="2"/>
      <c r="DG10" s="2"/>
    </row>
    <row r="11" spans="1:113" ht="21.95" customHeight="1" x14ac:dyDescent="0.25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4"/>
      <c r="DD11" s="3"/>
      <c r="DE11" s="2"/>
      <c r="DF11" s="2"/>
      <c r="DG11" s="2"/>
    </row>
    <row r="12" spans="1:113" ht="21.95" customHeight="1" x14ac:dyDescent="0.25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t="shared" ref="I12:I24" si="0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840.68366367881049</v>
      </c>
      <c r="AA12" s="82">
        <v>46209.770877572984</v>
      </c>
      <c r="AB12" s="82">
        <v>1843.0108674846233</v>
      </c>
      <c r="AC12" s="82">
        <f t="shared" ref="AC12:AC20" si="1">Z12+AA12+AB12</f>
        <v>48893.465408736418</v>
      </c>
      <c r="AD12" s="83">
        <v>100</v>
      </c>
      <c r="AE12" s="82">
        <v>598.07964741889396</v>
      </c>
      <c r="AF12" s="82">
        <v>50809.100053049609</v>
      </c>
      <c r="AG12" s="82">
        <v>2670.7964685315001</v>
      </c>
      <c r="AH12" s="82">
        <f t="shared" ref="AH12:AH23" si="2">AG12+AF12+AE12</f>
        <v>54077.976169000009</v>
      </c>
      <c r="AI12" s="82">
        <v>934.59998772780261</v>
      </c>
      <c r="AJ12" s="82">
        <v>59690.963095939369</v>
      </c>
      <c r="AK12" s="82">
        <v>3084.4369163328251</v>
      </c>
      <c r="AL12" s="82">
        <f t="shared" ref="AL12:AL23" si="3">AK12+AJ12+AI12</f>
        <v>63709.999999999993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t="shared" ref="AQ12:AQ23" si="4">AP12+AO12+AN12</f>
        <v>80060.5</v>
      </c>
      <c r="AR12" s="83">
        <v>100</v>
      </c>
      <c r="AS12" s="99">
        <v>1601.7896250000001</v>
      </c>
      <c r="AT12" s="99">
        <v>94767.380413999999</v>
      </c>
      <c r="AU12" s="99">
        <v>3585.9627449999998</v>
      </c>
      <c r="AV12" s="99">
        <f t="shared" ref="AV12:AV24" si="5">AU12+AT12+AS12</f>
        <v>99955.132784000001</v>
      </c>
      <c r="AW12" s="100">
        <v>100</v>
      </c>
      <c r="AX12" s="99">
        <v>570.02300000000002</v>
      </c>
      <c r="AY12" s="99">
        <v>89760.413</v>
      </c>
      <c r="AZ12" s="99">
        <v>5141.9610000000002</v>
      </c>
      <c r="BA12" s="99">
        <f>AZ12+AY12+AX12</f>
        <v>95472.396999999997</v>
      </c>
      <c r="BB12" s="100">
        <v>100</v>
      </c>
      <c r="BC12" s="99">
        <v>1493.5139999999999</v>
      </c>
      <c r="BD12" s="99">
        <v>98714.870999999999</v>
      </c>
      <c r="BE12" s="99">
        <v>6194.0049999999992</v>
      </c>
      <c r="BF12" s="99">
        <f t="shared" ref="BF12:BF24" si="6">BE12+BD12+BC12</f>
        <v>106402.39</v>
      </c>
      <c r="BG12" s="100">
        <f t="shared" ref="BG12:BG24" si="7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2559.7350000000001</v>
      </c>
      <c r="BN12" s="99">
        <v>100596.08699999998</v>
      </c>
      <c r="BO12" s="99">
        <v>10587.887000000001</v>
      </c>
      <c r="BP12" s="99">
        <f t="shared" ref="BP12:BP24" si="8">BO12+BN12+BM12</f>
        <v>113743.70899999999</v>
      </c>
      <c r="BQ12" s="100">
        <f t="shared" ref="BQ12:BQ24" si="9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131187.63800000001</v>
      </c>
      <c r="BV12" s="122">
        <f t="shared" ref="BV12:BV24" si="10">BU12/$BA$12*$BB$12</f>
        <v>137.40897067871879</v>
      </c>
      <c r="BW12" s="99">
        <v>5080</v>
      </c>
      <c r="BX12" s="99">
        <v>128005</v>
      </c>
      <c r="BY12" s="99">
        <f t="shared" ref="BY12:BY24" si="11">BZ12-(BX12+BW12)</f>
        <v>18718</v>
      </c>
      <c r="BZ12" s="99">
        <v>151803</v>
      </c>
      <c r="CA12" s="122">
        <f>BZ12/$BA$12*$BB$12</f>
        <v>159.00197834144669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t="shared" ref="CF12:CF24" si="12">CE12/$BA$12*$BB$12</f>
        <v>175.21294662791382</v>
      </c>
      <c r="CG12" s="122">
        <v>5444</v>
      </c>
      <c r="CH12" s="122">
        <v>155825</v>
      </c>
      <c r="CI12" s="122">
        <v>22203.599999999999</v>
      </c>
      <c r="CJ12" s="122">
        <f>SUM(CG12:CI12)</f>
        <v>183472.6</v>
      </c>
      <c r="CK12" s="122">
        <f t="shared" ref="CK12:CK24" si="13">CJ12/$BA$12*$BB$12</f>
        <v>192.17345092948699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t="shared" ref="CP12:CP23" si="14">CO12/$BA$12*$BB$12</f>
        <v>181.47758456300204</v>
      </c>
      <c r="CQ12" s="122">
        <v>8338.5</v>
      </c>
      <c r="CR12" s="122">
        <v>165352.70000000001</v>
      </c>
      <c r="CS12" s="122">
        <v>27408.5</v>
      </c>
      <c r="CT12" s="122">
        <v>201099.7</v>
      </c>
      <c r="CU12" s="122">
        <v>210.63648375770856</v>
      </c>
      <c r="CV12" s="43" t="s">
        <v>116</v>
      </c>
      <c r="CW12" s="51"/>
      <c r="DB12" s="99"/>
      <c r="DD12" s="3"/>
      <c r="DE12" s="2"/>
      <c r="DF12" s="2"/>
      <c r="DG12" s="2"/>
    </row>
    <row r="13" spans="1:113" ht="21.95" customHeight="1" x14ac:dyDescent="0.25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t="shared" ref="J13:J24" si="15">I13/I$12*100</f>
        <v>98.070533727558143</v>
      </c>
      <c r="K13" s="77">
        <v>3511</v>
      </c>
      <c r="L13" s="77">
        <v>26500</v>
      </c>
      <c r="M13" s="77">
        <v>5981</v>
      </c>
      <c r="N13" s="77">
        <f t="shared" ref="N13:N22" si="16">K13+L13+M13</f>
        <v>35992</v>
      </c>
      <c r="O13" s="106">
        <f>N13/N$12*100</f>
        <v>95.751416637846177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99.733173237275693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97.180892717306193</v>
      </c>
      <c r="Z13" s="82">
        <v>864.14946447638181</v>
      </c>
      <c r="AA13" s="82">
        <v>46025.582951375771</v>
      </c>
      <c r="AB13" s="82">
        <v>1919.8157692846407</v>
      </c>
      <c r="AC13" s="82">
        <f t="shared" si="1"/>
        <v>48809.548185136795</v>
      </c>
      <c r="AD13" s="83">
        <f t="shared" ref="AD13:AD24" si="17">AC13/$AC$12*$AD$12</f>
        <v>99.828367200201299</v>
      </c>
      <c r="AE13" s="82">
        <v>696.85346922974588</v>
      </c>
      <c r="AF13" s="82">
        <v>50635</v>
      </c>
      <c r="AG13" s="82">
        <v>2586.4849855998423</v>
      </c>
      <c r="AH13" s="82">
        <f t="shared" si="2"/>
        <v>53918.338454829587</v>
      </c>
      <c r="AI13" s="82">
        <v>756.24879011668224</v>
      </c>
      <c r="AJ13" s="82">
        <v>62414.685774761238</v>
      </c>
      <c r="AK13" s="82">
        <v>2557.0654351220774</v>
      </c>
      <c r="AL13" s="82">
        <f t="shared" si="3"/>
        <v>65728</v>
      </c>
      <c r="AM13" s="83">
        <f t="shared" ref="AM13:AM24" si="18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93822.184999999998</v>
      </c>
      <c r="AU13" s="99">
        <v>3894.7220000000002</v>
      </c>
      <c r="AV13" s="99">
        <f t="shared" si="5"/>
        <v>98877.104999999996</v>
      </c>
      <c r="AW13" s="100">
        <f t="shared" ref="AW13:AW24" si="19">AV13/$AV$12*$AW$12</f>
        <v>98.921488317833976</v>
      </c>
      <c r="AX13" s="99">
        <v>542.30899999999997</v>
      </c>
      <c r="AY13" s="99">
        <v>85153.318999999989</v>
      </c>
      <c r="AZ13" s="99">
        <v>5096.4589999999998</v>
      </c>
      <c r="BA13" s="99">
        <f>AZ13+AY13+AX13</f>
        <v>90792.086999999985</v>
      </c>
      <c r="BB13" s="100">
        <f t="shared" ref="BB13:BB24" si="20">BA13/$BA$12*$BB$12</f>
        <v>95.097734898182125</v>
      </c>
      <c r="BC13" s="99">
        <v>688.64799999999991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1117.9349999999999</v>
      </c>
      <c r="BI13" s="99">
        <v>97283.72</v>
      </c>
      <c r="BJ13" s="99">
        <v>6526.6489999999994</v>
      </c>
      <c r="BK13" s="99">
        <f t="shared" ref="BK13:BK24" si="21">BJ13+BI13+BH13</f>
        <v>104928.304</v>
      </c>
      <c r="BL13" s="100">
        <f t="shared" ref="BL13:BL24" si="22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t="shared" ref="CA13:CA24" si="23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t="shared" ref="CE13:CE24" si="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t="shared" ref="CI13:CI24" si="25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t="shared" ref="CN13:CN24" si="26">CO13-CL13-CM13</f>
        <v>26383</v>
      </c>
      <c r="CO13" s="122">
        <v>173729</v>
      </c>
      <c r="CP13" s="122">
        <f t="shared" si="14"/>
        <v>181.96777860306577</v>
      </c>
      <c r="CQ13" s="122">
        <v>8373.2999999999993</v>
      </c>
      <c r="CR13" s="122">
        <v>170306.3</v>
      </c>
      <c r="CS13" s="122">
        <f t="shared" ref="CS13:CS18" si="27">CT13-CQ13-CR13</f>
        <v>29019.900000000023</v>
      </c>
      <c r="CT13" s="122">
        <v>207699.5</v>
      </c>
      <c r="CU13" s="122">
        <f t="shared" ref="CU13:CU18" si="28">CT13/$BA$12*$BB$12</f>
        <v>217.5492671457699</v>
      </c>
      <c r="CV13" s="43" t="s">
        <v>31</v>
      </c>
      <c r="CW13" s="51"/>
      <c r="DB13" s="99"/>
      <c r="DD13" s="3"/>
      <c r="DE13" s="2"/>
      <c r="DF13" s="2"/>
      <c r="DG13" s="2"/>
    </row>
    <row r="14" spans="1:113" ht="21.95" customHeight="1" x14ac:dyDescent="0.25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t="shared" ref="O14:O24" si="29">N14/N$12*100</f>
        <v>95.716832051930083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94.289907277699953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95.542939180370652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48182.858614588957</v>
      </c>
      <c r="AD14" s="83">
        <f t="shared" si="17"/>
        <v>98.546622154500653</v>
      </c>
      <c r="AE14" s="82">
        <v>663.87559912838935</v>
      </c>
      <c r="AF14" s="82">
        <v>50154</v>
      </c>
      <c r="AG14" s="82">
        <v>2598.1827431095239</v>
      </c>
      <c r="AH14" s="82">
        <f t="shared" si="2"/>
        <v>53416.058342237913</v>
      </c>
      <c r="AI14" s="82">
        <v>1116.6184811953556</v>
      </c>
      <c r="AJ14" s="82">
        <v>63341.636029671783</v>
      </c>
      <c r="AK14" s="82">
        <v>2473.5436061328587</v>
      </c>
      <c r="AL14" s="82">
        <f t="shared" si="3"/>
        <v>66931.798116999998</v>
      </c>
      <c r="AM14" s="83">
        <f t="shared" si="18"/>
        <v>105.05697397111915</v>
      </c>
      <c r="AN14" s="82">
        <v>736.86196200000006</v>
      </c>
      <c r="AO14" s="82">
        <v>78081.737605000002</v>
      </c>
      <c r="AP14" s="82">
        <v>3168.0546149999996</v>
      </c>
      <c r="AQ14" s="82">
        <f t="shared" si="4"/>
        <v>81986.654181999998</v>
      </c>
      <c r="AR14" s="83">
        <f t="shared" ref="AR14:AR24" si="30">AQ14/$AQ$12*$AR$12</f>
        <v>102.4058732858276</v>
      </c>
      <c r="AS14" s="99">
        <v>1067.8389999999999</v>
      </c>
      <c r="AT14" s="99">
        <v>95154.856999999989</v>
      </c>
      <c r="AU14" s="99">
        <v>3903.7919999999999</v>
      </c>
      <c r="AV14" s="99">
        <f t="shared" si="5"/>
        <v>100126.48799999998</v>
      </c>
      <c r="AW14" s="100">
        <f t="shared" si="19"/>
        <v>100.17143213282532</v>
      </c>
      <c r="AX14" s="99">
        <v>387.91300000000001</v>
      </c>
      <c r="AY14" s="99">
        <v>83141.218999999997</v>
      </c>
      <c r="AZ14" s="99">
        <v>4887.42</v>
      </c>
      <c r="BA14" s="99">
        <f>AZ14+AY14+AX14</f>
        <v>88416.551999999996</v>
      </c>
      <c r="BB14" s="100">
        <f t="shared" si="20"/>
        <v>92.609544515782929</v>
      </c>
      <c r="BC14" s="99">
        <v>916.78300000000002</v>
      </c>
      <c r="BD14" s="99">
        <v>95147.49</v>
      </c>
      <c r="BE14" s="99">
        <v>7212.8159999999989</v>
      </c>
      <c r="BF14" s="99">
        <f t="shared" si="6"/>
        <v>103277.08900000001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8449.0679999999993</v>
      </c>
      <c r="BK14" s="99">
        <f t="shared" si="21"/>
        <v>110426.245</v>
      </c>
      <c r="BL14" s="100">
        <f t="shared" si="22"/>
        <v>115.66300676414357</v>
      </c>
      <c r="BM14" s="99">
        <v>1953.4190000000001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43" t="s">
        <v>32</v>
      </c>
      <c r="CW14" s="51"/>
      <c r="DB14" s="99"/>
      <c r="DD14" s="3"/>
      <c r="DE14" s="2"/>
      <c r="DF14" s="2"/>
      <c r="DG14" s="2"/>
    </row>
    <row r="15" spans="1:113" ht="21.95" customHeight="1" x14ac:dyDescent="0.3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99.347700185935935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29"/>
        <v>99.119423235521026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90.918995841949609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95.806142869572781</v>
      </c>
      <c r="Z15" s="82">
        <v>607.91547355193461</v>
      </c>
      <c r="AA15" s="82">
        <v>42759.538338602797</v>
      </c>
      <c r="AB15" s="82">
        <v>2129.482232904149</v>
      </c>
      <c r="AC15" s="82">
        <f t="shared" si="1"/>
        <v>45496.936045058879</v>
      </c>
      <c r="AD15" s="83">
        <f t="shared" si="17"/>
        <v>93.05320386828086</v>
      </c>
      <c r="AE15" s="82">
        <v>707.28745766464704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65150.798116999998</v>
      </c>
      <c r="AM15" s="83">
        <f t="shared" si="18"/>
        <v>102.26149445455974</v>
      </c>
      <c r="AN15" s="82">
        <v>836.75024299999995</v>
      </c>
      <c r="AO15" s="82">
        <v>80415.935134000014</v>
      </c>
      <c r="AP15" s="82">
        <v>3157.5086860000001</v>
      </c>
      <c r="AQ15" s="82">
        <f t="shared" si="4"/>
        <v>84410.194063000017</v>
      </c>
      <c r="AR15" s="83">
        <f t="shared" si="30"/>
        <v>105.43300886579527</v>
      </c>
      <c r="AS15" s="99">
        <v>1016.672</v>
      </c>
      <c r="AT15" s="99">
        <v>94213.434999999998</v>
      </c>
      <c r="AU15" s="99">
        <v>4132.8940000000002</v>
      </c>
      <c r="AV15" s="99">
        <f t="shared" si="5"/>
        <v>99363.001000000004</v>
      </c>
      <c r="AW15" s="100">
        <f t="shared" si="19"/>
        <v>99.407602423699871</v>
      </c>
      <c r="AX15" s="99">
        <v>1325.837</v>
      </c>
      <c r="AY15" s="99">
        <v>86827.857999999993</v>
      </c>
      <c r="AZ15" s="99">
        <v>4951.8510000000006</v>
      </c>
      <c r="BA15" s="99">
        <f>AZ15+AY15+AX15</f>
        <v>93105.545999999988</v>
      </c>
      <c r="BB15" s="100">
        <f t="shared" si="20"/>
        <v>97.52090544034418</v>
      </c>
      <c r="BC15" s="99">
        <v>1267.1290000000001</v>
      </c>
      <c r="BD15" s="99">
        <v>95351.297000000006</v>
      </c>
      <c r="BE15" s="99">
        <v>6931.5349999999999</v>
      </c>
      <c r="BF15" s="99">
        <f t="shared" si="6"/>
        <v>103549.96100000001</v>
      </c>
      <c r="BG15" s="100">
        <f t="shared" si="7"/>
        <v>108.46062763041344</v>
      </c>
      <c r="BH15" s="99">
        <v>2399.9090000000001</v>
      </c>
      <c r="BI15" s="99">
        <v>106033.701</v>
      </c>
      <c r="BJ15" s="99">
        <v>8605.1849999999995</v>
      </c>
      <c r="BK15" s="99">
        <f t="shared" si="21"/>
        <v>117038.795</v>
      </c>
      <c r="BL15" s="100">
        <f t="shared" si="22"/>
        <v>122.5891447975272</v>
      </c>
      <c r="BM15" s="99">
        <v>1739.9939999999999</v>
      </c>
      <c r="BN15" s="99">
        <v>106591.44099999999</v>
      </c>
      <c r="BO15" s="99">
        <v>12838.583000000001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135.63606243174141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183.47292568762049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212.19777272377479</v>
      </c>
      <c r="CV15" s="43" t="s">
        <v>33</v>
      </c>
      <c r="CW15" s="51"/>
      <c r="DB15" s="99"/>
      <c r="DC15" s="124"/>
      <c r="DD15" s="35"/>
      <c r="DE15" s="62"/>
      <c r="DF15" s="62"/>
      <c r="DG15" s="62"/>
      <c r="DH15" s="63"/>
      <c r="DI15" s="63"/>
    </row>
    <row r="16" spans="1:113" ht="21.95" customHeight="1" x14ac:dyDescent="0.3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89.756075867742865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95.890977116505709</v>
      </c>
      <c r="Z16" s="82">
        <v>651.8509576117292</v>
      </c>
      <c r="AA16" s="82">
        <v>43584.241947042632</v>
      </c>
      <c r="AB16" s="82">
        <v>2304.2488270689469</v>
      </c>
      <c r="AC16" s="82">
        <f t="shared" si="1"/>
        <v>46540.341731723311</v>
      </c>
      <c r="AD16" s="83">
        <f t="shared" si="17"/>
        <v>95.187243004066872</v>
      </c>
      <c r="AE16" s="82">
        <v>668.03275037792423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780.21305574336134</v>
      </c>
      <c r="AJ16" s="82">
        <v>61686.475410348794</v>
      </c>
      <c r="AK16" s="82">
        <v>2704.8290309078488</v>
      </c>
      <c r="AL16" s="82">
        <f t="shared" si="3"/>
        <v>65171.517497000008</v>
      </c>
      <c r="AM16" s="83">
        <f t="shared" si="18"/>
        <v>102.29401584837548</v>
      </c>
      <c r="AN16" s="82">
        <v>961.77225799999997</v>
      </c>
      <c r="AO16" s="82">
        <v>84609.032233999998</v>
      </c>
      <c r="AP16" s="82">
        <v>3240.262972</v>
      </c>
      <c r="AQ16" s="82">
        <f t="shared" si="4"/>
        <v>88811.067463999992</v>
      </c>
      <c r="AR16" s="83">
        <f t="shared" si="30"/>
        <v>110.92994356018259</v>
      </c>
      <c r="AS16" s="99">
        <v>1402.3230000000001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88204.691999999995</v>
      </c>
      <c r="AZ16" s="99">
        <v>5080.7409999999991</v>
      </c>
      <c r="BA16" s="99">
        <f>AZ16+AY16+AX16</f>
        <v>94240.76</v>
      </c>
      <c r="BB16" s="100">
        <f t="shared" si="20"/>
        <v>98.709954878371803</v>
      </c>
      <c r="BC16" s="99">
        <v>1205.3599999999999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8680.8729999999996</v>
      </c>
      <c r="BK16" s="99">
        <f t="shared" si="21"/>
        <v>119771.44899999999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125183.34299999999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174.30692559232591</v>
      </c>
      <c r="CG16" s="122">
        <v>4133.8999999999996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9986.2000000000007</v>
      </c>
      <c r="CM16" s="122">
        <v>160641.70000000001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167169.60000000001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43" t="s">
        <v>34</v>
      </c>
      <c r="CW16" s="51"/>
      <c r="DB16" s="99"/>
      <c r="DC16" s="124"/>
      <c r="DD16" s="35"/>
      <c r="DE16" s="62"/>
      <c r="DF16" s="62"/>
      <c r="DG16" s="62"/>
      <c r="DH16" s="63"/>
      <c r="DI16" s="63"/>
    </row>
    <row r="17" spans="1:113" ht="21.95" customHeight="1" x14ac:dyDescent="0.3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29"/>
        <v>99.827077070419534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89.289129032975339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97.320107891760202</v>
      </c>
      <c r="Z17" s="82">
        <v>569.0175344419315</v>
      </c>
      <c r="AA17" s="82">
        <v>45540.392821222929</v>
      </c>
      <c r="AB17" s="82">
        <v>2258.4666684530066</v>
      </c>
      <c r="AC17" s="82">
        <f t="shared" si="1"/>
        <v>48367.877024117872</v>
      </c>
      <c r="AD17" s="83">
        <f t="shared" si="17"/>
        <v>98.92503347794073</v>
      </c>
      <c r="AE17" s="82">
        <v>724.99461047275065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945.16328000349711</v>
      </c>
      <c r="AJ17" s="82">
        <v>62335.539833559225</v>
      </c>
      <c r="AK17" s="82">
        <v>2637.2674224372768</v>
      </c>
      <c r="AL17" s="82">
        <f t="shared" si="3"/>
        <v>65917.970535999993</v>
      </c>
      <c r="AM17" s="83">
        <f>AL17/$AL$12*$AM$12</f>
        <v>103.46565772406215</v>
      </c>
      <c r="AN17" s="82">
        <v>544.539221</v>
      </c>
      <c r="AO17" s="82">
        <v>85927.949384000007</v>
      </c>
      <c r="AP17" s="82">
        <v>3172.0024040000003</v>
      </c>
      <c r="AQ17" s="82">
        <f t="shared" si="4"/>
        <v>89644.491009000005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4026.1930000000002</v>
      </c>
      <c r="AV17" s="99">
        <f t="shared" si="5"/>
        <v>107415.12500000001</v>
      </c>
      <c r="AW17" s="100">
        <f t="shared" si="19"/>
        <v>107.46334080924171</v>
      </c>
      <c r="AX17" s="99">
        <v>730.86400000000003</v>
      </c>
      <c r="AY17" s="99">
        <v>92994.383999999991</v>
      </c>
      <c r="AZ17" s="99">
        <v>4990.3090000000002</v>
      </c>
      <c r="BA17" s="99">
        <f t="shared" ref="BA17:BA25" si="31">AZ17+AY17+AX17</f>
        <v>98715.556999999986</v>
      </c>
      <c r="BB17" s="100">
        <f t="shared" si="20"/>
        <v>103.39696090378877</v>
      </c>
      <c r="BC17" s="99">
        <v>1645.5729999999999</v>
      </c>
      <c r="BD17" s="99">
        <v>90859.005000000005</v>
      </c>
      <c r="BE17" s="99">
        <v>6762.7769999999991</v>
      </c>
      <c r="BF17" s="99">
        <f t="shared" si="6"/>
        <v>99267.35500000001</v>
      </c>
      <c r="BG17" s="100">
        <f t="shared" si="7"/>
        <v>103.97492691002617</v>
      </c>
      <c r="BH17" s="99">
        <v>2304.3339999999998</v>
      </c>
      <c r="BI17" s="99">
        <v>104010.86</v>
      </c>
      <c r="BJ17" s="99">
        <v>8593.9110000000001</v>
      </c>
      <c r="BK17" s="99">
        <f t="shared" si="21"/>
        <v>114909.10500000001</v>
      </c>
      <c r="BL17" s="100">
        <f t="shared" si="22"/>
        <v>120.35845816252002</v>
      </c>
      <c r="BM17" s="99">
        <v>2546.1819999999998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24711.999999999989</v>
      </c>
      <c r="CJ17" s="122">
        <v>185566.8</v>
      </c>
      <c r="CK17" s="122">
        <f t="shared" si="13"/>
        <v>194.36696451645599</v>
      </c>
      <c r="CL17" s="122">
        <v>8105.3</v>
      </c>
      <c r="CM17" s="122">
        <v>162303.20000000001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43" t="s">
        <v>35</v>
      </c>
      <c r="CW17" s="51"/>
      <c r="DC17" s="124"/>
      <c r="DD17" s="35"/>
      <c r="DE17" s="62"/>
      <c r="DF17" s="62"/>
      <c r="DG17" s="62"/>
      <c r="DH17" s="63"/>
      <c r="DI17" s="63"/>
    </row>
    <row r="18" spans="1:113" ht="21.95" customHeight="1" x14ac:dyDescent="0.3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94.203188579814551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97.226572696423901</v>
      </c>
      <c r="Z18" s="82">
        <v>791.80935313530972</v>
      </c>
      <c r="AA18" s="82">
        <v>46177.465638662921</v>
      </c>
      <c r="AB18" s="82">
        <v>2331.9729900593502</v>
      </c>
      <c r="AC18" s="82">
        <f t="shared" si="1"/>
        <v>49301.247981857581</v>
      </c>
      <c r="AD18" s="83">
        <f t="shared" si="17"/>
        <v>100.83402264435995</v>
      </c>
      <c r="AE18" s="82">
        <v>619.27002823687803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943.24687976299163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99.668238030136578</v>
      </c>
      <c r="AN18" s="82">
        <v>780.14137799999992</v>
      </c>
      <c r="AO18" s="82">
        <v>87192.893660000002</v>
      </c>
      <c r="AP18" s="82">
        <v>3286.4684450000004</v>
      </c>
      <c r="AQ18" s="82">
        <f t="shared" si="4"/>
        <v>91259.503483000008</v>
      </c>
      <c r="AR18" s="83">
        <f t="shared" si="30"/>
        <v>113.98817579580442</v>
      </c>
      <c r="AS18" s="99">
        <v>1544.5889999999999</v>
      </c>
      <c r="AT18" s="99">
        <v>104356.85399999999</v>
      </c>
      <c r="AU18" s="99">
        <v>4111.7039999999997</v>
      </c>
      <c r="AV18" s="99">
        <f t="shared" si="5"/>
        <v>110013.147</v>
      </c>
      <c r="AW18" s="100">
        <f t="shared" si="19"/>
        <v>110.06252899261817</v>
      </c>
      <c r="AX18" s="99">
        <v>912.87400000000002</v>
      </c>
      <c r="AY18" s="99">
        <v>93057.770999999993</v>
      </c>
      <c r="AZ18" s="99">
        <v>5237.1789999999992</v>
      </c>
      <c r="BA18" s="99">
        <f t="shared" si="31"/>
        <v>99207.823999999993</v>
      </c>
      <c r="BB18" s="100">
        <f t="shared" si="20"/>
        <v>103.91257276173762</v>
      </c>
      <c r="BC18" s="99">
        <v>1679.4069999999999</v>
      </c>
      <c r="BD18" s="99">
        <v>91043.233999999997</v>
      </c>
      <c r="BE18" s="99">
        <v>6856.1369999999997</v>
      </c>
      <c r="BF18" s="99">
        <f t="shared" si="6"/>
        <v>99578.778000000006</v>
      </c>
      <c r="BG18" s="100">
        <f t="shared" si="7"/>
        <v>104.30111857357053</v>
      </c>
      <c r="BH18" s="99">
        <v>2583.3589999999999</v>
      </c>
      <c r="BI18" s="99">
        <v>104013.92599999999</v>
      </c>
      <c r="BJ18" s="99">
        <v>9059.0339999999997</v>
      </c>
      <c r="BK18" s="99">
        <f t="shared" si="21"/>
        <v>115656.31899999999</v>
      </c>
      <c r="BL18" s="100">
        <f t="shared" si="22"/>
        <v>121.14110741348621</v>
      </c>
      <c r="BM18" s="99">
        <v>3194.4490000000001</v>
      </c>
      <c r="BN18" s="99">
        <v>108306.54300000001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t="shared" ref="BT18:BT24" si="32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159706.20000000001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164168.20000000001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161997.79999999999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43" t="s">
        <v>36</v>
      </c>
      <c r="CW18" s="51"/>
      <c r="DC18" s="124"/>
      <c r="DD18" s="35"/>
      <c r="DE18" s="62"/>
      <c r="DF18" s="62"/>
      <c r="DG18" s="62"/>
      <c r="DH18" s="63"/>
      <c r="DI18" s="63"/>
    </row>
    <row r="19" spans="1:113" ht="21.95" customHeight="1" x14ac:dyDescent="0.3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106.34925473222179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94.501145131523359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99.025493778821897</v>
      </c>
      <c r="Z19" s="82">
        <v>572.74756873204956</v>
      </c>
      <c r="AA19" s="82">
        <v>46531.57499345141</v>
      </c>
      <c r="AB19" s="82">
        <v>2410.2429639992938</v>
      </c>
      <c r="AC19" s="82">
        <f t="shared" si="1"/>
        <v>49514.565526182749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922.20765713460264</v>
      </c>
      <c r="AJ19" s="82">
        <v>62700.352889744339</v>
      </c>
      <c r="AK19" s="82">
        <v>2787.6464521210564</v>
      </c>
      <c r="AL19" s="82">
        <f t="shared" si="3"/>
        <v>66410.206999000002</v>
      </c>
      <c r="AM19" s="83">
        <f t="shared" si="18"/>
        <v>104.23827813373099</v>
      </c>
      <c r="AN19" s="82">
        <v>878.83372499999996</v>
      </c>
      <c r="AO19" s="82">
        <v>90467.412341000017</v>
      </c>
      <c r="AP19" s="82">
        <v>3392.7250039999999</v>
      </c>
      <c r="AQ19" s="82">
        <f t="shared" si="4"/>
        <v>94738.971070000029</v>
      </c>
      <c r="AR19" s="83">
        <f t="shared" si="30"/>
        <v>118.33422358091697</v>
      </c>
      <c r="AS19" s="99">
        <v>1375.0150000000001</v>
      </c>
      <c r="AT19" s="99">
        <v>106394.48700000001</v>
      </c>
      <c r="AU19" s="99">
        <v>4111.9949999999999</v>
      </c>
      <c r="AV19" s="99">
        <f t="shared" si="5"/>
        <v>111881.497</v>
      </c>
      <c r="AW19" s="100">
        <f t="shared" si="19"/>
        <v>111.93171764552854</v>
      </c>
      <c r="AX19" s="99">
        <v>812.76600000000008</v>
      </c>
      <c r="AY19" s="99">
        <v>96501.431000000011</v>
      </c>
      <c r="AZ19" s="99">
        <v>5585.3450000000003</v>
      </c>
      <c r="BA19" s="99">
        <f t="shared" si="31"/>
        <v>102899.54200000002</v>
      </c>
      <c r="BB19" s="100">
        <f t="shared" si="20"/>
        <v>107.77936370446426</v>
      </c>
      <c r="BC19" s="99">
        <v>1184.5419999999999</v>
      </c>
      <c r="BD19" s="99">
        <v>97279.922999999995</v>
      </c>
      <c r="BE19" s="99">
        <v>7796.4319999999998</v>
      </c>
      <c r="BF19" s="99">
        <f t="shared" si="6"/>
        <v>106260.897</v>
      </c>
      <c r="BG19" s="100">
        <f t="shared" si="7"/>
        <v>111.30012478894815</v>
      </c>
      <c r="BH19" s="99">
        <v>1667.5340000000001</v>
      </c>
      <c r="BI19" s="99">
        <v>102513.43100000001</v>
      </c>
      <c r="BJ19" s="99">
        <v>9444.2869999999984</v>
      </c>
      <c r="BK19" s="99">
        <f t="shared" si="21"/>
        <v>113625.25200000001</v>
      </c>
      <c r="BL19" s="100">
        <f t="shared" si="22"/>
        <v>119.01372079303719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/>
      <c r="CR19" s="122"/>
      <c r="CS19" s="122"/>
      <c r="CT19" s="122"/>
      <c r="CU19" s="122"/>
      <c r="CV19" s="43" t="s">
        <v>37</v>
      </c>
      <c r="CW19" s="51"/>
      <c r="DC19" s="124"/>
      <c r="DD19" s="35"/>
      <c r="DE19" s="62"/>
      <c r="DF19" s="62"/>
      <c r="DG19" s="62"/>
      <c r="DH19" s="63"/>
      <c r="DI19" s="63"/>
    </row>
    <row r="20" spans="1:113" ht="21.95" customHeight="1" x14ac:dyDescent="0.3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97.202766104106914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46680.676477640722</v>
      </c>
      <c r="AB20" s="82">
        <v>2353.0813171098298</v>
      </c>
      <c r="AC20" s="82">
        <f t="shared" si="1"/>
        <v>49604.384937616705</v>
      </c>
      <c r="AD20" s="83">
        <f t="shared" si="17"/>
        <v>101.45401747030445</v>
      </c>
      <c r="AE20" s="82">
        <v>585.43875680293331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64891.112559265632</v>
      </c>
      <c r="AK20" s="82">
        <v>2848.0975230202562</v>
      </c>
      <c r="AL20" s="82">
        <f t="shared" si="3"/>
        <v>68762.404298000009</v>
      </c>
      <c r="AM20" s="83">
        <f t="shared" si="18"/>
        <v>107.93031595981795</v>
      </c>
      <c r="AN20" s="82">
        <v>731.07087200000001</v>
      </c>
      <c r="AO20" s="82">
        <v>87293.930028000002</v>
      </c>
      <c r="AP20" s="82">
        <v>3480.6715709999999</v>
      </c>
      <c r="AQ20" s="82">
        <f t="shared" si="4"/>
        <v>91505.672470999998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4695.4859999999999</v>
      </c>
      <c r="AV20" s="99">
        <f t="shared" si="5"/>
        <v>109099.84600000001</v>
      </c>
      <c r="AW20" s="100">
        <f t="shared" si="19"/>
        <v>109.14881803594965</v>
      </c>
      <c r="AX20" s="99">
        <v>873.245</v>
      </c>
      <c r="AY20" s="99">
        <v>97924.945999999996</v>
      </c>
      <c r="AZ20" s="99">
        <v>5769.3</v>
      </c>
      <c r="BA20" s="99">
        <f t="shared" si="31"/>
        <v>104567.49099999999</v>
      </c>
      <c r="BB20" s="100">
        <f t="shared" si="20"/>
        <v>109.52641212098193</v>
      </c>
      <c r="BC20" s="99">
        <v>1489.837</v>
      </c>
      <c r="BD20" s="99">
        <v>98919.851999999999</v>
      </c>
      <c r="BE20" s="99">
        <v>6849.4850000000006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192.70910313480451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165541.79999999999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/>
      <c r="CR20" s="122"/>
      <c r="CS20" s="122"/>
      <c r="CT20" s="122"/>
      <c r="CU20" s="122"/>
      <c r="CV20" s="43" t="s">
        <v>38</v>
      </c>
      <c r="CW20" s="51"/>
      <c r="DC20" s="124"/>
      <c r="DD20" s="35"/>
      <c r="DE20" s="62"/>
      <c r="DF20" s="62"/>
      <c r="DG20" s="62"/>
      <c r="DH20" s="63"/>
      <c r="DI20" s="63"/>
    </row>
    <row r="21" spans="1:113" ht="21.95" customHeight="1" x14ac:dyDescent="0.3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99.355168656749598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636.61209438028595</v>
      </c>
      <c r="AA21" s="82">
        <v>47761.778744403127</v>
      </c>
      <c r="AB21" s="82">
        <v>2605.3480380342376</v>
      </c>
      <c r="AC21" s="82">
        <v>51003.738876817653</v>
      </c>
      <c r="AD21" s="83">
        <f t="shared" si="17"/>
        <v>104.31606442791468</v>
      </c>
      <c r="AE21" s="82">
        <v>615.07347438982595</v>
      </c>
      <c r="AF21" s="82">
        <v>52645</v>
      </c>
      <c r="AG21" s="82">
        <v>2634</v>
      </c>
      <c r="AH21" s="82">
        <f t="shared" si="2"/>
        <v>55894.073474389828</v>
      </c>
      <c r="AI21" s="82">
        <v>508.28283905755478</v>
      </c>
      <c r="AJ21" s="82">
        <v>65734.885733204181</v>
      </c>
      <c r="AK21" s="82">
        <v>2909.7640827382593</v>
      </c>
      <c r="AL21" s="82">
        <f t="shared" si="3"/>
        <v>69152.932654999997</v>
      </c>
      <c r="AM21" s="83">
        <f t="shared" si="18"/>
        <v>108.54329407471354</v>
      </c>
      <c r="AN21" s="82">
        <v>740.90429399999994</v>
      </c>
      <c r="AO21" s="82">
        <v>91962.091818000001</v>
      </c>
      <c r="AP21" s="82">
        <v>3665.7369189999999</v>
      </c>
      <c r="AQ21" s="82">
        <f t="shared" si="4"/>
        <v>96368.733031000011</v>
      </c>
      <c r="AR21" s="83">
        <f t="shared" si="30"/>
        <v>120.36988656203746</v>
      </c>
      <c r="AS21" s="99">
        <v>605.53399999999999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6076.8470000000007</v>
      </c>
      <c r="BA21" s="99">
        <f t="shared" si="31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98016.188000000009</v>
      </c>
      <c r="BJ21" s="99">
        <v>10576.118</v>
      </c>
      <c r="BK21" s="99">
        <f t="shared" si="21"/>
        <v>110632.50900000001</v>
      </c>
      <c r="BL21" s="100">
        <f t="shared" si="22"/>
        <v>115.87905245533955</v>
      </c>
      <c r="BM21" s="99">
        <v>3163.3820000000001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182.88532129344151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/>
      <c r="CR21" s="122"/>
      <c r="CS21" s="122"/>
      <c r="CT21" s="122"/>
      <c r="CU21" s="122"/>
      <c r="CV21" s="43" t="s">
        <v>39</v>
      </c>
      <c r="CW21" s="51"/>
      <c r="DC21" s="124"/>
      <c r="DD21" s="35"/>
      <c r="DE21" s="62"/>
      <c r="DF21" s="62"/>
      <c r="DG21" s="62"/>
      <c r="DH21" s="63"/>
      <c r="DI21" s="63"/>
    </row>
    <row r="22" spans="1:113" ht="21.95" customHeight="1" x14ac:dyDescent="0.3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521.40556230961693</v>
      </c>
      <c r="AA22" s="82">
        <v>47752.801133512228</v>
      </c>
      <c r="AB22" s="82">
        <v>2502.4508562182214</v>
      </c>
      <c r="AC22" s="82">
        <v>50776.657552040073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73171.399999999994</v>
      </c>
      <c r="AM22" s="83">
        <f t="shared" si="18"/>
        <v>114.85072986972217</v>
      </c>
      <c r="AN22" s="82">
        <v>777.57317799999998</v>
      </c>
      <c r="AO22" s="82">
        <v>95662.850107000006</v>
      </c>
      <c r="AP22" s="82">
        <v>3612.6333450000002</v>
      </c>
      <c r="AQ22" s="82">
        <f t="shared" si="4"/>
        <v>100053.05663000001</v>
      </c>
      <c r="AR22" s="83">
        <f t="shared" si="30"/>
        <v>124.9718108555405</v>
      </c>
      <c r="AS22" s="99">
        <v>745.2410000000001</v>
      </c>
      <c r="AT22" s="99">
        <v>85565.489000000001</v>
      </c>
      <c r="AU22" s="99">
        <v>4807.6559999999999</v>
      </c>
      <c r="AV22" s="99">
        <f t="shared" si="5"/>
        <v>91118.385999999999</v>
      </c>
      <c r="AW22" s="100">
        <f t="shared" si="19"/>
        <v>91.159286634038153</v>
      </c>
      <c r="AX22" s="99">
        <v>940.18899999999996</v>
      </c>
      <c r="AY22" s="99">
        <v>100767.855</v>
      </c>
      <c r="AZ22" s="99">
        <v>6197.4789999999994</v>
      </c>
      <c r="BA22" s="99">
        <f t="shared" si="31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7163.1469999999999</v>
      </c>
      <c r="BF22" s="99">
        <f t="shared" si="6"/>
        <v>117467.323</v>
      </c>
      <c r="BG22" s="100">
        <f t="shared" si="7"/>
        <v>123.03799495051959</v>
      </c>
      <c r="BH22" s="99">
        <v>2423.5430000000001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1573.7850000000001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132.33862662943301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159865.29999999999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/>
      <c r="CR22" s="122"/>
      <c r="CS22" s="122"/>
      <c r="CT22" s="122"/>
      <c r="CU22" s="122"/>
      <c r="CV22" s="43" t="s">
        <v>40</v>
      </c>
      <c r="CW22" s="51"/>
      <c r="DC22" s="124"/>
      <c r="DD22" s="35"/>
      <c r="DE22" s="62"/>
      <c r="DF22" s="62"/>
      <c r="DG22" s="62"/>
      <c r="DH22" s="63"/>
      <c r="DI22" s="63"/>
    </row>
    <row r="23" spans="1:113" ht="21.95" customHeight="1" x14ac:dyDescent="0.3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99.902163520334426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48977.007933778361</v>
      </c>
      <c r="AB23" s="82">
        <v>2474.3699395321978</v>
      </c>
      <c r="AC23" s="82">
        <v>51996.966420543111</v>
      </c>
      <c r="AD23" s="83">
        <f t="shared" si="17"/>
        <v>106.34747606016927</v>
      </c>
      <c r="AE23" s="82">
        <v>370</v>
      </c>
      <c r="AF23" s="82">
        <v>55806.777930656543</v>
      </c>
      <c r="AG23" s="82">
        <v>2886.6820296726769</v>
      </c>
      <c r="AH23" s="82">
        <f t="shared" si="2"/>
        <v>59063.459960329223</v>
      </c>
      <c r="AI23" s="82">
        <v>537.79999999999995</v>
      </c>
      <c r="AJ23" s="82">
        <v>71129.3</v>
      </c>
      <c r="AK23" s="82">
        <v>3276.6</v>
      </c>
      <c r="AL23" s="82">
        <f t="shared" si="3"/>
        <v>74943.700000000012</v>
      </c>
      <c r="AM23" s="83">
        <f t="shared" si="18"/>
        <v>117.63255375922151</v>
      </c>
      <c r="AN23" s="82">
        <v>1433.271461</v>
      </c>
      <c r="AO23" s="82">
        <v>93876.946047999983</v>
      </c>
      <c r="AP23" s="82">
        <v>3626.7406470000001</v>
      </c>
      <c r="AQ23" s="82">
        <f t="shared" si="4"/>
        <v>98936.958155999979</v>
      </c>
      <c r="AR23" s="83">
        <f t="shared" si="30"/>
        <v>123.5777420275916</v>
      </c>
      <c r="AS23" s="99">
        <v>1444.4280000000001</v>
      </c>
      <c r="AT23" s="99">
        <v>84128.964999999997</v>
      </c>
      <c r="AU23" s="99">
        <v>4973.8530000000001</v>
      </c>
      <c r="AV23" s="99">
        <f t="shared" si="5"/>
        <v>90547.245999999999</v>
      </c>
      <c r="AW23" s="100">
        <f t="shared" si="19"/>
        <v>90.587890264394773</v>
      </c>
      <c r="AX23" s="99">
        <v>971.90599999999995</v>
      </c>
      <c r="AY23" s="99">
        <v>99803.46</v>
      </c>
      <c r="AZ23" s="99">
        <v>6608.3050000000003</v>
      </c>
      <c r="BA23" s="99">
        <f t="shared" si="31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9883.4000000000015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14400.646000000001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160901.70000000001</v>
      </c>
      <c r="CN23" s="122">
        <f t="shared" si="26"/>
        <v>27964.099999999977</v>
      </c>
      <c r="CO23" s="122">
        <v>193474.3</v>
      </c>
      <c r="CP23" s="122">
        <f t="shared" si="14"/>
        <v>202.64946317415701</v>
      </c>
      <c r="CQ23" s="122"/>
      <c r="CR23" s="122"/>
      <c r="CS23" s="122"/>
      <c r="CT23" s="122"/>
      <c r="CU23" s="122"/>
      <c r="CV23" s="43" t="s">
        <v>41</v>
      </c>
      <c r="CW23" s="51"/>
      <c r="DC23" s="124"/>
      <c r="DD23" s="35"/>
      <c r="DE23" s="62"/>
      <c r="DF23" s="62"/>
      <c r="DG23" s="62"/>
      <c r="DH23" s="63"/>
      <c r="DI23" s="63"/>
    </row>
    <row r="24" spans="1:113" ht="21.95" customHeight="1" x14ac:dyDescent="0.3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840.68366367881049</v>
      </c>
      <c r="V24" s="78">
        <v>46209.770877572984</v>
      </c>
      <c r="W24" s="78">
        <v>1843.0108674846233</v>
      </c>
      <c r="X24" s="78">
        <f>U24+V24+W24</f>
        <v>48893.465408736418</v>
      </c>
      <c r="Y24" s="110">
        <v>104.90733489950405</v>
      </c>
      <c r="Z24" s="84">
        <v>598.07964741889396</v>
      </c>
      <c r="AA24" s="84">
        <v>50809.100053049609</v>
      </c>
      <c r="AB24" s="84">
        <v>2670.7964685315001</v>
      </c>
      <c r="AC24" s="84">
        <v>54077.976169000001</v>
      </c>
      <c r="AD24" s="85">
        <f t="shared" si="17"/>
        <v>110.60368848254556</v>
      </c>
      <c r="AE24" s="84">
        <v>539.24</v>
      </c>
      <c r="AF24" s="84">
        <v>59302.012999999999</v>
      </c>
      <c r="AG24" s="84">
        <v>3274.0439999999999</v>
      </c>
      <c r="AH24" s="84">
        <f>AG24+AF24+AE24</f>
        <v>63115.296999999999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94767.380413999999</v>
      </c>
      <c r="AP24" s="84">
        <v>3585.9627449999998</v>
      </c>
      <c r="AQ24" s="84">
        <f>AP24+AO24+AN24</f>
        <v>99955.132784000001</v>
      </c>
      <c r="AR24" s="85">
        <f t="shared" si="30"/>
        <v>124.84949854672405</v>
      </c>
      <c r="AS24" s="101">
        <v>570.02300000000002</v>
      </c>
      <c r="AT24" s="101">
        <v>89760.413</v>
      </c>
      <c r="AU24" s="101">
        <v>5141.9610000000002</v>
      </c>
      <c r="AV24" s="101">
        <f t="shared" si="5"/>
        <v>95472.396999999997</v>
      </c>
      <c r="AW24" s="102">
        <f t="shared" si="19"/>
        <v>95.515252034443236</v>
      </c>
      <c r="AX24" s="101">
        <v>1493.5139999999999</v>
      </c>
      <c r="AY24" s="101">
        <v>98714.870999999999</v>
      </c>
      <c r="AZ24" s="101">
        <v>6194.0049999999992</v>
      </c>
      <c r="BA24" s="101">
        <f t="shared" si="31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2559.7350000000001</v>
      </c>
      <c r="BI24" s="101">
        <v>100596.08699999998</v>
      </c>
      <c r="BJ24" s="101">
        <v>10587.887000000001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131187.63800000001</v>
      </c>
      <c r="BQ24" s="121">
        <f t="shared" si="9"/>
        <v>137.40897067871879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159.00197834144669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22203.599999999999</v>
      </c>
      <c r="CE24" s="120">
        <f t="shared" si="24"/>
        <v>183472.6</v>
      </c>
      <c r="CF24" s="123">
        <f t="shared" si="12"/>
        <v>192.17345092948699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165352.70000000001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3"/>
      <c r="CR24" s="123"/>
      <c r="CS24" s="123"/>
      <c r="CT24" s="123"/>
      <c r="CU24" s="123"/>
      <c r="CV24" s="70" t="s">
        <v>42</v>
      </c>
      <c r="CW24" s="59"/>
      <c r="DC24" s="124"/>
      <c r="DD24" s="35"/>
      <c r="DE24" s="62"/>
      <c r="DF24" s="62"/>
      <c r="DG24" s="62"/>
      <c r="DH24" s="63"/>
      <c r="DI24" s="63"/>
    </row>
    <row r="25" spans="1:113" ht="21.95" hidden="1" customHeight="1" x14ac:dyDescent="0.3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 x14ac:dyDescent="0.3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CW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 x14ac:dyDescent="0.3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 x14ac:dyDescent="0.3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95" customHeight="1" x14ac:dyDescent="0.3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95" customHeight="1" x14ac:dyDescent="0.3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95" customHeight="1" x14ac:dyDescent="0.3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113" ht="15.75" customHeight="1" x14ac:dyDescent="0.3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93" ht="15.75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93" ht="20.25" customHeight="1" x14ac:dyDescent="0.3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93" ht="20.25" customHeight="1" x14ac:dyDescent="0.3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3" ht="23.2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1"/>
    </row>
    <row r="37" spans="1:93" ht="23.25" customHeight="1" x14ac:dyDescent="0.25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92"/>
      <c r="CO37" s="93"/>
    </row>
    <row r="38" spans="1:93" ht="23.25" customHeight="1" x14ac:dyDescent="0.25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2"/>
      <c r="CO38" s="93"/>
    </row>
    <row r="39" spans="1:93" ht="23.25" customHeight="1" x14ac:dyDescent="0.25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71"/>
      <c r="CO39" s="86"/>
    </row>
    <row r="40" spans="1:93" ht="23.25" customHeight="1" x14ac:dyDescent="0.25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71"/>
      <c r="CO40" s="86"/>
    </row>
    <row r="41" spans="1:93" ht="23.25" customHeight="1" x14ac:dyDescent="0.25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71"/>
      <c r="CO41" s="86"/>
    </row>
    <row r="42" spans="1:93" ht="23.25" customHeight="1" x14ac:dyDescent="0.25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70" t="s">
        <v>62</v>
      </c>
      <c r="CO42" s="59"/>
    </row>
    <row r="43" spans="1:93" ht="23.25" customHeight="1" x14ac:dyDescent="0.25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N43" s="52"/>
      <c r="CO43" s="54"/>
    </row>
    <row r="44" spans="1:93" ht="23.25" customHeight="1" x14ac:dyDescent="0.25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18.016667000000002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149.19999999999999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40.130000000000003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68.040000000000006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81.849999999999994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1070.8499999999999</v>
      </c>
      <c r="CH44" s="80">
        <v>131</v>
      </c>
      <c r="CI44" s="80">
        <v>875</v>
      </c>
      <c r="CJ44" s="80">
        <v>1150</v>
      </c>
      <c r="CK44" s="80">
        <v>158.47999999999999</v>
      </c>
      <c r="CL44" s="80">
        <v>1092</v>
      </c>
      <c r="CM44" s="80">
        <v>1270.8499999999999</v>
      </c>
      <c r="CN44" s="43" t="s">
        <v>63</v>
      </c>
      <c r="CO44" s="51"/>
    </row>
    <row r="45" spans="1:93" ht="23.25" customHeight="1" x14ac:dyDescent="0.25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290.10000000000002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625.94000000000005</v>
      </c>
      <c r="AQ45" s="92"/>
      <c r="AR45" s="92"/>
      <c r="AS45" s="80">
        <v>32.700000000000003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295.60000000000002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594.79999999999995</v>
      </c>
      <c r="BX45" s="80">
        <v>1249.3499999999999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144.58000000000001</v>
      </c>
      <c r="CI45" s="80">
        <v>957.25</v>
      </c>
      <c r="CJ45" s="80">
        <v>1187.9000000000001</v>
      </c>
      <c r="CK45" s="80">
        <v>162.09</v>
      </c>
      <c r="CL45" s="80">
        <v>1114.75</v>
      </c>
      <c r="CM45" s="80">
        <v>1333.01</v>
      </c>
      <c r="CN45" s="43" t="s">
        <v>64</v>
      </c>
      <c r="CO45" s="51"/>
    </row>
    <row r="46" spans="1:93" ht="23.25" customHeight="1" x14ac:dyDescent="0.25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262.39999999999998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130.66666699999999</v>
      </c>
      <c r="AB46" s="80">
        <v>358.7</v>
      </c>
      <c r="AC46" s="80"/>
      <c r="AD46" s="80"/>
      <c r="AE46" s="80">
        <v>17.399999999999999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70.510000000000005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43" t="s">
        <v>65</v>
      </c>
      <c r="CO46" s="51"/>
    </row>
    <row r="47" spans="1:93" ht="23.25" customHeight="1" x14ac:dyDescent="0.25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18.362500000000001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558.29999999999995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1176.6500000000001</v>
      </c>
      <c r="CE47" s="80">
        <v>115</v>
      </c>
      <c r="CF47" s="80">
        <v>766</v>
      </c>
      <c r="CG47" s="80">
        <v>1254</v>
      </c>
      <c r="CH47" s="80">
        <v>145.55000000000001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43" t="s">
        <v>66</v>
      </c>
      <c r="CO47" s="51"/>
    </row>
    <row r="48" spans="1:93" ht="23.25" customHeight="1" x14ac:dyDescent="0.25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279.39999999999998</v>
      </c>
      <c r="R48" s="68">
        <v>9806250</v>
      </c>
      <c r="S48" s="68">
        <v>68000000</v>
      </c>
      <c r="T48" s="68">
        <v>260.89999999999998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619.08000000000004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38.299999999999997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1303.8699999999999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43" t="s">
        <v>67</v>
      </c>
      <c r="CO48" s="51"/>
    </row>
    <row r="49" spans="1:93" ht="23.25" customHeight="1" x14ac:dyDescent="0.25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275.89999999999998</v>
      </c>
      <c r="R49" s="68">
        <v>9837500</v>
      </c>
      <c r="S49" s="68">
        <v>68000000</v>
      </c>
      <c r="T49" s="68">
        <v>271.89999999999998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16.739999999999998</v>
      </c>
      <c r="AA49" s="80">
        <v>115.1</v>
      </c>
      <c r="AB49" s="80">
        <v>321.39999999999998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574.20000000000005</v>
      </c>
      <c r="BT49" s="80">
        <v>1409.85</v>
      </c>
      <c r="BV49" s="80">
        <v>86.7</v>
      </c>
      <c r="BW49" s="80">
        <v>581.79999999999995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1199.5899999999999</v>
      </c>
      <c r="CE49" s="80">
        <v>120.42</v>
      </c>
      <c r="CF49" s="80">
        <v>790.75</v>
      </c>
      <c r="CG49" s="80">
        <v>1256.33</v>
      </c>
      <c r="CH49" s="80">
        <v>143.41999999999999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1306.3800000000001</v>
      </c>
      <c r="CN49" s="43" t="s">
        <v>68</v>
      </c>
      <c r="CO49" s="51"/>
    </row>
    <row r="50" spans="1:93" ht="23.25" customHeight="1" x14ac:dyDescent="0.25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291.89999999999998</v>
      </c>
      <c r="O50" s="68">
        <v>5675000</v>
      </c>
      <c r="P50" s="68">
        <v>38360000</v>
      </c>
      <c r="Q50" s="68">
        <v>284.89999999999998</v>
      </c>
      <c r="R50" s="68">
        <v>10520000</v>
      </c>
      <c r="S50" s="68">
        <v>72900000</v>
      </c>
      <c r="T50" s="68">
        <v>269.60000000000002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18.987500000000001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603.07000000000005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35.799999999999997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1233.3800000000001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81.319999999999993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1287.6199999999999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43" t="s">
        <v>69</v>
      </c>
      <c r="CO50" s="51"/>
    </row>
    <row r="51" spans="1:93" ht="23.25" customHeight="1" x14ac:dyDescent="0.25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281.10000000000002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317.10000000000002</v>
      </c>
      <c r="X51" s="75"/>
      <c r="Y51" s="75"/>
      <c r="Z51" s="80">
        <v>15.362500000000001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564.79999999999995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80.319999999999993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1127.8499999999999</v>
      </c>
      <c r="CE51" s="80">
        <v>126.48</v>
      </c>
      <c r="CF51" s="80">
        <v>836.4</v>
      </c>
      <c r="CG51" s="80">
        <v>1336.8</v>
      </c>
      <c r="CH51" s="80">
        <v>142.27000000000001</v>
      </c>
      <c r="CI51" s="80">
        <v>952.75</v>
      </c>
      <c r="CJ51" s="80">
        <v>1239.8499999999999</v>
      </c>
      <c r="CK51" s="80"/>
      <c r="CL51" s="80"/>
      <c r="CM51" s="80"/>
      <c r="CN51" s="43" t="s">
        <v>70</v>
      </c>
      <c r="CO51" s="51"/>
    </row>
    <row r="52" spans="1:93" ht="23.25" customHeight="1" x14ac:dyDescent="0.25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324.39999999999998</v>
      </c>
      <c r="J52" s="68"/>
      <c r="K52" s="68"/>
      <c r="L52" s="68">
        <v>2520000</v>
      </c>
      <c r="M52" s="68">
        <v>17087500</v>
      </c>
      <c r="N52" s="68">
        <v>284.10000000000002</v>
      </c>
      <c r="O52" s="68">
        <v>5736250</v>
      </c>
      <c r="P52" s="68">
        <v>39625000</v>
      </c>
      <c r="Q52" s="68">
        <v>274.60000000000002</v>
      </c>
      <c r="R52" s="68">
        <v>12510000</v>
      </c>
      <c r="S52" s="68">
        <v>85800000</v>
      </c>
      <c r="T52" s="68">
        <v>272.60000000000002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16.440000000000001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1220.1300000000001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632.79999999999995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584.79999999999995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145.30000000000001</v>
      </c>
      <c r="CI52" s="80">
        <v>968.75</v>
      </c>
      <c r="CJ52" s="80">
        <v>1281.22</v>
      </c>
      <c r="CK52" s="80"/>
      <c r="CL52" s="80"/>
      <c r="CM52" s="80"/>
      <c r="CN52" s="43" t="s">
        <v>71</v>
      </c>
      <c r="CO52" s="51"/>
    </row>
    <row r="53" spans="1:93" ht="23.25" customHeight="1" x14ac:dyDescent="0.25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321.89999999999998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19.737500000000001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598.58000000000004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32.880000000000003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147.41999999999999</v>
      </c>
      <c r="CI53" s="80">
        <v>979.5</v>
      </c>
      <c r="CJ53" s="80">
        <v>1311.75</v>
      </c>
      <c r="CK53" s="80"/>
      <c r="CL53" s="80"/>
      <c r="CM53" s="80"/>
      <c r="CN53" s="43" t="s">
        <v>72</v>
      </c>
      <c r="CO53" s="51"/>
    </row>
    <row r="54" spans="1:93" ht="23.25" customHeight="1" x14ac:dyDescent="0.25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297.39999999999998</v>
      </c>
      <c r="O54" s="68">
        <v>5917500</v>
      </c>
      <c r="P54" s="68">
        <v>40750000</v>
      </c>
      <c r="Q54" s="68">
        <v>270.39999999999998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584.92999999999995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37.840000000000003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1307.6600000000001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1155.3499999999999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/>
      <c r="CL54" s="80"/>
      <c r="CM54" s="80"/>
      <c r="CN54" s="43" t="s">
        <v>73</v>
      </c>
      <c r="CO54" s="51"/>
    </row>
    <row r="55" spans="1:93" ht="23.25" customHeight="1" x14ac:dyDescent="0.25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304.95999999999998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18.725000000000001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1077.3800000000001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/>
      <c r="CL55" s="80"/>
      <c r="CM55" s="80"/>
      <c r="CN55" s="43" t="s">
        <v>74</v>
      </c>
      <c r="CO55" s="51"/>
    </row>
    <row r="56" spans="1:93" ht="23.25" customHeight="1" x14ac:dyDescent="0.25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40.130000000000003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68.040000000000006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81.849999999999994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1070.8499999999999</v>
      </c>
      <c r="CE56" s="119">
        <v>131</v>
      </c>
      <c r="CF56" s="119">
        <v>875</v>
      </c>
      <c r="CG56" s="119">
        <v>1150</v>
      </c>
      <c r="CH56" s="119">
        <v>158.47999999999999</v>
      </c>
      <c r="CI56" s="119">
        <v>1092</v>
      </c>
      <c r="CJ56" s="119">
        <v>1270.8499999999999</v>
      </c>
      <c r="CK56" s="119"/>
      <c r="CL56" s="119"/>
      <c r="CM56" s="119"/>
      <c r="CN56" s="70" t="s">
        <v>75</v>
      </c>
      <c r="CO56" s="59"/>
    </row>
    <row r="57" spans="1:93" ht="21.75" customHeight="1" x14ac:dyDescent="0.3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O57" s="115" t="s">
        <v>97</v>
      </c>
    </row>
    <row r="58" spans="1:93" ht="21.75" customHeight="1" x14ac:dyDescent="0.35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O58" s="115" t="s">
        <v>104</v>
      </c>
    </row>
    <row r="59" spans="1:93" ht="18.75" x14ac:dyDescent="0.3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93" ht="18.75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:93" ht="18.75" x14ac:dyDescent="0.3">
      <c r="O61" s="47"/>
      <c r="AE61" s="79"/>
    </row>
    <row r="62" spans="1:93" ht="18.75" x14ac:dyDescent="0.3">
      <c r="O62" s="47"/>
      <c r="AE62" s="79"/>
      <c r="AZ62" s="98"/>
    </row>
    <row r="63" spans="1:93" ht="18.75" x14ac:dyDescent="0.3">
      <c r="O63" s="47"/>
      <c r="AE63" s="80"/>
      <c r="AZ63" s="98"/>
    </row>
    <row r="64" spans="1:93" ht="18.75" x14ac:dyDescent="0.3">
      <c r="O64" s="47"/>
      <c r="AE64" s="80"/>
      <c r="AZ64" s="98"/>
    </row>
    <row r="65" spans="31:52" ht="18" x14ac:dyDescent="0.25">
      <c r="AE65" s="80"/>
      <c r="AZ65" s="98"/>
    </row>
    <row r="66" spans="31:52" ht="18" x14ac:dyDescent="0.25">
      <c r="AE66" s="80"/>
      <c r="AZ66" s="98"/>
    </row>
    <row r="67" spans="31:52" ht="18" x14ac:dyDescent="0.25">
      <c r="AE67" s="80"/>
    </row>
    <row r="68" spans="31:52" ht="18" x14ac:dyDescent="0.25">
      <c r="AE68" s="80"/>
    </row>
    <row r="69" spans="31:52" ht="18" x14ac:dyDescent="0.25">
      <c r="AE69" s="80"/>
    </row>
    <row r="70" spans="31:52" ht="18" x14ac:dyDescent="0.25">
      <c r="AE70" s="81"/>
    </row>
    <row r="87" spans="30:113" hidden="1" x14ac:dyDescent="0.25"/>
    <row r="88" spans="30:113" hidden="1" x14ac:dyDescent="0.25"/>
    <row r="89" spans="30:113" hidden="1" x14ac:dyDescent="0.25"/>
    <row r="90" spans="30:113" ht="18" hidden="1" x14ac:dyDescent="0.25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 x14ac:dyDescent="0.25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 x14ac:dyDescent="0.25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t="shared" ref="AM92:AM104" si="33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t="shared" ref="AR92:AR104" si="3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t="shared" ref="BT92:BT104" si="35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t="shared" ref="DA92:DA101" si="36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 x14ac:dyDescent="0.25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t="shared" ref="AN93:AN104" si="37">AM93/DE$12*100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t="shared" ref="AS93:AS104" si="38">AR93/DJ$12*100</f>
        <v>#DIV/0!</v>
      </c>
      <c r="AT93" s="22">
        <v>3511</v>
      </c>
      <c r="AU93" s="22">
        <v>26500</v>
      </c>
      <c r="AV93" s="22">
        <v>5981</v>
      </c>
      <c r="AW93" s="22">
        <f t="shared" ref="AW93:AW102" si="39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t="shared" ref="BK93:BK104" si="40">AW93/DO$12*100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t="shared" ref="DB93:DB104" si="41">DA93/$X$12*100</f>
        <v>97.565909684155571</v>
      </c>
      <c r="DC93" s="22"/>
      <c r="DD93" s="22"/>
      <c r="DE93" s="22"/>
      <c r="DF93" s="22"/>
      <c r="DG93" s="21"/>
      <c r="DH93" s="3"/>
      <c r="DI93" s="6"/>
    </row>
    <row r="94" spans="30:113" ht="15.75" hidden="1" x14ac:dyDescent="0.25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t="shared" ref="BU94:BU104" si="42">BT94/$S$12*100</f>
        <v>93.876325795477285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 x14ac:dyDescent="0.25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97.634136037177868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 x14ac:dyDescent="0.25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97.567429346496795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87.805620812668579</v>
      </c>
      <c r="DC96" s="22"/>
      <c r="DD96" s="22"/>
      <c r="DE96" s="22"/>
      <c r="DF96" s="22"/>
      <c r="DG96" s="21"/>
      <c r="DH96" s="3"/>
      <c r="DI96" s="6"/>
    </row>
    <row r="97" spans="30:113" ht="15.75" hidden="1" x14ac:dyDescent="0.25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87.348821021491347</v>
      </c>
      <c r="DC97" s="22"/>
      <c r="DD97" s="22"/>
      <c r="DE97" s="22"/>
      <c r="DF97" s="22"/>
      <c r="DG97" s="21"/>
      <c r="DH97" s="3"/>
      <c r="DI97" s="6"/>
    </row>
    <row r="98" spans="30:113" ht="15.75" hidden="1" x14ac:dyDescent="0.25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92.156095014356566</v>
      </c>
      <c r="DC98" s="22"/>
      <c r="DD98" s="22"/>
      <c r="DE98" s="22"/>
      <c r="DF98" s="22"/>
      <c r="DG98" s="21"/>
      <c r="DH98" s="3"/>
      <c r="DI98" s="6"/>
    </row>
    <row r="99" spans="30:113" ht="15.75" hidden="1" x14ac:dyDescent="0.25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99.653125208458405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92.447576785869657</v>
      </c>
      <c r="DC99" s="22"/>
      <c r="DD99" s="22"/>
      <c r="DE99" s="22"/>
      <c r="DF99" s="22"/>
      <c r="DG99" s="21"/>
      <c r="DH99" s="3"/>
      <c r="DI99" s="6"/>
    </row>
    <row r="100" spans="30:113" ht="15.75" hidden="1" x14ac:dyDescent="0.25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95.090489863395106</v>
      </c>
      <c r="DC100" s="22"/>
      <c r="DD100" s="22"/>
      <c r="DE100" s="22"/>
      <c r="DF100" s="22"/>
      <c r="DG100" s="21"/>
      <c r="DH100" s="3"/>
      <c r="DI100" s="6"/>
    </row>
    <row r="101" spans="30:113" ht="15.75" hidden="1" x14ac:dyDescent="0.25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97.196119377012096</v>
      </c>
      <c r="DC101" s="22"/>
      <c r="DD101" s="22"/>
      <c r="DE101" s="22"/>
      <c r="DF101" s="22"/>
      <c r="DG101" s="21"/>
      <c r="DH101" s="3"/>
      <c r="DI101" s="6"/>
    </row>
    <row r="102" spans="30:113" ht="15.75" hidden="1" x14ac:dyDescent="0.25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99.730270599495341</v>
      </c>
      <c r="DC102" s="22"/>
      <c r="DD102" s="22"/>
      <c r="DE102" s="22"/>
      <c r="DF102" s="22"/>
      <c r="DG102" s="21"/>
      <c r="DH102" s="3"/>
      <c r="DI102" s="6"/>
    </row>
    <row r="103" spans="30:113" ht="15.75" hidden="1" x14ac:dyDescent="0.25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101.89224645898651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97.731227703819712</v>
      </c>
      <c r="DC103" s="22"/>
      <c r="DD103" s="22"/>
      <c r="DE103" s="22"/>
      <c r="DF103" s="22"/>
      <c r="DG103" s="21"/>
      <c r="DH103" s="3"/>
      <c r="DI103" s="6"/>
    </row>
    <row r="104" spans="30:113" ht="15.75" hidden="1" x14ac:dyDescent="0.25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99.997824762899157</v>
      </c>
      <c r="DC104" s="22"/>
      <c r="DD104" s="22"/>
      <c r="DE104" s="22"/>
      <c r="DF104" s="22"/>
      <c r="DG104" s="21"/>
      <c r="DH104" s="3"/>
      <c r="DI104" s="6"/>
    </row>
    <row r="105" spans="30:113" ht="15.75" hidden="1" x14ac:dyDescent="0.25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 x14ac:dyDescent="0.25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 x14ac:dyDescent="0.25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spans="30:113" ht="15.75" hidden="1" x14ac:dyDescent="0.25">
      <c r="BD108" s="7"/>
    </row>
    <row r="109" spans="30:113" x14ac:dyDescent="0.25">
      <c r="BD109" s="19"/>
    </row>
    <row r="110" spans="30:113" x14ac:dyDescent="0.25">
      <c r="BD110" s="20"/>
    </row>
  </sheetData>
  <mergeCells count="2">
    <mergeCell ref="AX8:AY8"/>
    <mergeCell ref="BC8:BD8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35433070866141736"/>
  <pageSetup paperSize="9" scale="3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7.9</vt:lpstr>
      <vt:lpstr>'T 7.9'!Yazdırma_Alanı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Adli Tosun</dc:creator>
  <cp:lastModifiedBy>Yavuz MADEN</cp:lastModifiedBy>
  <cp:lastPrinted>2018-07-12T07:11:25Z</cp:lastPrinted>
  <dcterms:created xsi:type="dcterms:W3CDTF">1998-02-19T12:06:45Z</dcterms:created>
  <dcterms:modified xsi:type="dcterms:W3CDTF">2018-10-21T12:04:12Z</dcterms:modified>
</cp:coreProperties>
</file>