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3.4'!$B$1:$AG$41</definedName>
    <definedName name="T.II.1">'T 3.4'!$Q$8003:$AN$8044</definedName>
    <definedName name="T.II.1.A">'T 3.4'!$C$8064:$AK$8117</definedName>
    <definedName name="T.II.2">'T 3.4'!$B$8:$F$37</definedName>
    <definedName name="T.III.1">'T 3.4'!$C$54:$G$79</definedName>
    <definedName name="T.III.2">'T 3.4'!#REF!</definedName>
    <definedName name="_xlnm.Print_Area" localSheetId="0">'T 3.4'!$A$1:$AF$39</definedName>
  </definedNames>
  <calcPr fullCalcOnLoad="1"/>
</workbook>
</file>

<file path=xl/sharedStrings.xml><?xml version="1.0" encoding="utf-8"?>
<sst xmlns="http://schemas.openxmlformats.org/spreadsheetml/2006/main" count="73" uniqueCount="73">
  <si>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</si>
  <si>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</si>
  <si>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</si>
  <si>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</si>
  <si>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</si>
  <si>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</si>
  <si>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</si>
  <si>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</si>
  <si>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</si>
  <si>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</si>
  <si>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</si>
  <si>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</si>
  <si>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</si>
  <si>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</si>
  <si>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</si>
  <si>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</si>
  <si>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</si>
  <si>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</si>
  <si>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</si>
  <si>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</si>
  <si>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</si>
  <si>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</si>
  <si>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</si>
  <si>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</si>
  <si>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</si>
  <si>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</si>
  <si>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</si>
  <si>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</si>
  <si>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</si>
  <si>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</si>
  <si>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</si>
  <si>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</si>
  <si>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</si>
  <si>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</si>
  <si>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</si>
  <si>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</si>
  <si>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</si>
  <si>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</si>
  <si>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</si>
  <si>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</si>
  <si>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</si>
  <si>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</si>
  <si>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</si>
  <si>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</si>
  <si>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</si>
  <si>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</si>
  <si>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</si>
  <si>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</si>
  <si>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</si>
  <si>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</si>
  <si>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</si>
  <si>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</si>
  <si>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</si>
  <si>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</si>
  <si>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</si>
  <si>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</si>
  <si>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</si>
  <si>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</si>
  <si>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</si>
  <si>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</si>
  <si>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</si>
  <si>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</si>
  <si>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</si>
  <si>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</si>
  <si>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</si>
  <si>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</si>
  <si>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</si>
  <si>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</si>
  <si>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</si>
  <si>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</si>
  <si>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2018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</si>
  <si>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Third Production Estimate in 2018.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</si>
  <si>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2018 Yılı Üçüncü Üretim Tahminine Göre</t>
    </r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</si>
</sst>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8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13" fillId="0" borderId="0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3" fillId="0" borderId="0" xfId="0" applyNumberFormat="1" applyFont="1" applyBorder="1" applyAlignment="1" applyProtection="1">
      <alignment horizontal="right"/>
      <protection/>
    </xf>
    <xf numFmtId="204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1" fillId="0" borderId="0" xfId="0" applyFont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24" xfId="0" applyFont="1" applyBorder="1" applyAlignment="1" applyProtection="1">
      <alignment horizontal="center"/>
      <protection/>
    </xf>
    <xf numFmtId="195" fontId="12" fillId="0" borderId="25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J87"/>
  <sheetViews>
    <sheetView tabSelected="1" defaultGridColor="0" view="pageBreakPreview" zoomScale="40" zoomScaleNormal="40" zoomScaleSheetLayoutView="40" zoomScalePageLayoutView="0" colorId="22" workbookViewId="0" topLeftCell="A1">
      <selection activeCell="O32" sqref="O32"/>
    </sheetView>
  </sheetViews>
  <sheetFormatPr defaultColWidth="9.25" defaultRowHeight="18"/>
  <cols>
    <col min="1" max="1" width="34.66015625" style="3" customWidth="1"/>
    <col min="2" max="2" width="15.25" style="3" customWidth="1"/>
    <col min="3" max="7" width="14.41015625" style="3" customWidth="1"/>
    <col min="8" max="15" width="17.16015625" style="3" customWidth="1"/>
    <col min="16" max="16" width="7.33203125" style="3" customWidth="1"/>
    <col min="17" max="17" width="12.25" style="3" hidden="1" customWidth="1"/>
    <col min="18" max="18" width="14.66015625" style="3" hidden="1" customWidth="1"/>
    <col min="19" max="25" width="14.66015625" style="3" customWidth="1"/>
    <col min="26" max="29" width="17.16015625" style="3" customWidth="1"/>
    <col min="30" max="30" width="1.91015625" style="3" customWidth="1"/>
    <col min="31" max="31" width="30.83203125" style="3" customWidth="1"/>
    <col min="32" max="32" width="2.83203125" style="3" customWidth="1"/>
    <col min="33" max="40" width="9.83203125" style="3" customWidth="1"/>
    <col min="41" max="41" width="3.83203125" style="3" customWidth="1"/>
    <col min="42" max="16384" width="9.25" style="3" customWidth="1"/>
  </cols>
  <sheetData>
    <row r="1" spans="1:61" ht="45" customHeight="1">
      <c r="A1" s="8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37.5" customHeight="1">
      <c r="A2" s="8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33.75" customHeight="1">
      <c r="A3" s="28"/>
      <c r="B3" s="55" t="s">
        <v>64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9"/>
      <c r="Q3" s="56" t="s">
        <v>66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23"/>
      <c r="AE3" s="30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3.75" customHeight="1">
      <c r="A4" s="31"/>
      <c r="B4" s="56" t="s">
        <v>65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7"/>
      <c r="Q4" s="57" t="s">
        <v>67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1"/>
      <c r="AE4" s="32"/>
      <c r="AF4" s="1"/>
      <c r="AG4" s="1"/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3.75" customHeight="1">
      <c r="A5" s="3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1"/>
      <c r="AG5" s="1"/>
      <c r="AH5" s="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33.75" customHeight="1">
      <c r="A6" s="34"/>
      <c r="B6" s="12">
        <v>2005</v>
      </c>
      <c r="C6" s="12">
        <v>2006</v>
      </c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  <c r="K6" s="12">
        <v>2014</v>
      </c>
      <c r="L6" s="12">
        <v>2015</v>
      </c>
      <c r="M6" s="12">
        <v>2016</v>
      </c>
      <c r="N6" s="12">
        <v>2017</v>
      </c>
      <c r="O6" s="12" t="s">
        <v>70</v>
      </c>
      <c r="P6" s="12"/>
      <c r="Q6" s="12">
        <v>2006</v>
      </c>
      <c r="R6" s="12">
        <v>2007</v>
      </c>
      <c r="S6" s="12">
        <v>2008</v>
      </c>
      <c r="T6" s="12">
        <v>2009</v>
      </c>
      <c r="U6" s="12">
        <v>2010</v>
      </c>
      <c r="V6" s="12">
        <v>2011</v>
      </c>
      <c r="W6" s="12">
        <v>2012</v>
      </c>
      <c r="X6" s="12">
        <v>2013</v>
      </c>
      <c r="Y6" s="12">
        <v>2014</v>
      </c>
      <c r="Z6" s="12">
        <v>2015</v>
      </c>
      <c r="AA6" s="12">
        <v>2016</v>
      </c>
      <c r="AB6" s="12">
        <v>2017</v>
      </c>
      <c r="AC6" s="12">
        <v>2018</v>
      </c>
      <c r="AD6" s="10"/>
      <c r="AE6" s="35"/>
      <c r="AF6" s="1"/>
      <c r="AG6" s="1"/>
      <c r="AH6" s="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33.75" customHeight="1">
      <c r="A7" s="36" t="s">
        <v>0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9"/>
      <c r="R7" s="9"/>
      <c r="S7" s="9"/>
      <c r="T7" s="9"/>
      <c r="U7" s="9"/>
      <c r="V7" s="9"/>
      <c r="W7" s="9"/>
      <c r="X7" s="9"/>
      <c r="Y7" s="9"/>
      <c r="Z7" s="11"/>
      <c r="AA7" s="11"/>
      <c r="AB7" s="11"/>
      <c r="AC7" s="11"/>
      <c r="AD7" s="9"/>
      <c r="AE7" s="37" t="s">
        <v>1</v>
      </c>
      <c r="AF7" s="1"/>
      <c r="AG7" s="1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3.75" customHeight="1">
      <c r="A8" s="38" t="s">
        <v>2</v>
      </c>
      <c r="B8" s="13">
        <v>21500</v>
      </c>
      <c r="C8" s="13">
        <v>20010</v>
      </c>
      <c r="D8" s="13">
        <v>17234</v>
      </c>
      <c r="E8" s="13">
        <v>17782</v>
      </c>
      <c r="F8" s="22">
        <v>20600</v>
      </c>
      <c r="G8" s="22">
        <v>19674</v>
      </c>
      <c r="H8" s="22">
        <v>21800</v>
      </c>
      <c r="I8" s="22">
        <v>20100</v>
      </c>
      <c r="J8" s="22">
        <v>22050</v>
      </c>
      <c r="K8" s="24">
        <v>19000</v>
      </c>
      <c r="L8" s="24">
        <v>22600</v>
      </c>
      <c r="M8" s="24">
        <v>20600</v>
      </c>
      <c r="N8" s="24">
        <v>21500</v>
      </c>
      <c r="O8" s="24">
        <v>20000</v>
      </c>
      <c r="P8" s="14"/>
      <c r="Q8" s="14">
        <f aca="true" t="shared" si="0" ref="Q8:AC9">(C8-B8)/B8*100</f>
        <v>-6.930232558139535</v>
      </c>
      <c r="R8" s="14">
        <f t="shared" si="0"/>
        <v>-13.873063468265867</v>
      </c>
      <c r="S8" s="14">
        <f t="shared" si="0"/>
        <v>3.179760937681328</v>
      </c>
      <c r="T8" s="14">
        <f t="shared" si="0"/>
        <v>15.847486222022269</v>
      </c>
      <c r="U8" s="14">
        <f t="shared" si="0"/>
        <v>-4.495145631067961</v>
      </c>
      <c r="V8" s="14">
        <f t="shared" si="0"/>
        <v>10.806140083358748</v>
      </c>
      <c r="W8" s="14">
        <f t="shared" si="0"/>
        <v>-7.79816513761468</v>
      </c>
      <c r="X8" s="14">
        <f t="shared" si="0"/>
        <v>9.701492537313433</v>
      </c>
      <c r="Y8" s="14">
        <f t="shared" si="0"/>
        <v>-13.83219954648526</v>
      </c>
      <c r="Z8" s="50">
        <f t="shared" si="0"/>
        <v>18.947368421052634</v>
      </c>
      <c r="AA8" s="50">
        <f t="shared" si="0"/>
        <v>-8.849557522123893</v>
      </c>
      <c r="AB8" s="50">
        <f t="shared" si="0"/>
        <v>4.368932038834951</v>
      </c>
      <c r="AC8" s="50">
        <f t="shared" si="0"/>
        <v>-6.976744186046512</v>
      </c>
      <c r="AD8" s="13"/>
      <c r="AE8" s="39" t="s">
        <v>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33.75" customHeight="1">
      <c r="A9" s="38" t="s">
        <v>4</v>
      </c>
      <c r="B9" s="13">
        <v>9500</v>
      </c>
      <c r="C9" s="13">
        <v>9551</v>
      </c>
      <c r="D9" s="13">
        <v>7306</v>
      </c>
      <c r="E9" s="13">
        <v>5923</v>
      </c>
      <c r="F9" s="22">
        <v>7300</v>
      </c>
      <c r="G9" s="22">
        <v>7250</v>
      </c>
      <c r="H9" s="22">
        <v>7600</v>
      </c>
      <c r="I9" s="22">
        <v>7100</v>
      </c>
      <c r="J9" s="22">
        <v>7900</v>
      </c>
      <c r="K9" s="24">
        <v>6300</v>
      </c>
      <c r="L9" s="24">
        <v>8000</v>
      </c>
      <c r="M9" s="24">
        <v>6700</v>
      </c>
      <c r="N9" s="24">
        <v>7100</v>
      </c>
      <c r="O9" s="24">
        <v>7000</v>
      </c>
      <c r="P9" s="14"/>
      <c r="Q9" s="14">
        <f t="shared" si="0"/>
        <v>0.5368421052631579</v>
      </c>
      <c r="R9" s="14">
        <f t="shared" si="0"/>
        <v>-23.505392105538686</v>
      </c>
      <c r="S9" s="14">
        <f t="shared" si="0"/>
        <v>-18.929646865589923</v>
      </c>
      <c r="T9" s="14">
        <f t="shared" si="0"/>
        <v>23.248353874725648</v>
      </c>
      <c r="U9" s="14">
        <f t="shared" si="0"/>
        <v>-0.684931506849315</v>
      </c>
      <c r="V9" s="14">
        <f t="shared" si="0"/>
        <v>4.827586206896552</v>
      </c>
      <c r="W9" s="14">
        <f t="shared" si="0"/>
        <v>-6.578947368421052</v>
      </c>
      <c r="X9" s="14">
        <f t="shared" si="0"/>
        <v>11.267605633802818</v>
      </c>
      <c r="Y9" s="14">
        <f t="shared" si="0"/>
        <v>-20.253164556962027</v>
      </c>
      <c r="Z9" s="50">
        <f t="shared" si="0"/>
        <v>26.984126984126984</v>
      </c>
      <c r="AA9" s="50">
        <f t="shared" si="0"/>
        <v>-16.25</v>
      </c>
      <c r="AB9" s="50">
        <f t="shared" si="0"/>
        <v>5.970149253731343</v>
      </c>
      <c r="AC9" s="50">
        <f t="shared" si="0"/>
        <v>-1.4084507042253522</v>
      </c>
      <c r="AD9" s="13"/>
      <c r="AE9" s="39" t="s">
        <v>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33.75" customHeight="1" hidden="1">
      <c r="A10" s="40" t="s">
        <v>6</v>
      </c>
      <c r="B10" s="13">
        <v>460</v>
      </c>
      <c r="C10" s="13">
        <v>432</v>
      </c>
      <c r="D10" s="13">
        <v>303</v>
      </c>
      <c r="E10" s="13">
        <v>322</v>
      </c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14"/>
      <c r="Q10" s="14">
        <f>(C10-B10)/B10*100</f>
        <v>-6.086956521739131</v>
      </c>
      <c r="R10" s="14">
        <f>(D10-C10)/C10*100</f>
        <v>-29.86111111111111</v>
      </c>
      <c r="S10" s="14">
        <f>(E10-D10)/D10*100</f>
        <v>6.270627062706271</v>
      </c>
      <c r="T10" s="21"/>
      <c r="U10" s="14" t="e">
        <f>(G10-F10)/F10*100</f>
        <v>#DIV/0!</v>
      </c>
      <c r="V10" s="14"/>
      <c r="W10" s="14"/>
      <c r="X10" s="14"/>
      <c r="Y10" s="14"/>
      <c r="Z10" s="50"/>
      <c r="AA10" s="50"/>
      <c r="AB10" s="50"/>
      <c r="AC10" s="50"/>
      <c r="AD10" s="13"/>
      <c r="AE10" s="39" t="s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33.75" customHeight="1">
      <c r="A11" s="33" t="s">
        <v>8</v>
      </c>
      <c r="B11" s="13"/>
      <c r="C11" s="13"/>
      <c r="D11" s="13"/>
      <c r="E11" s="13"/>
      <c r="F11" s="22"/>
      <c r="G11" s="22"/>
      <c r="H11" s="24"/>
      <c r="I11" s="24"/>
      <c r="J11" s="24"/>
      <c r="K11" s="24"/>
      <c r="L11" s="24"/>
      <c r="M11" s="24"/>
      <c r="N11" s="24"/>
      <c r="O11" s="24"/>
      <c r="P11" s="14"/>
      <c r="Q11" s="14"/>
      <c r="R11" s="14"/>
      <c r="S11" s="14"/>
      <c r="T11" s="21"/>
      <c r="U11" s="14"/>
      <c r="V11" s="14"/>
      <c r="W11" s="14"/>
      <c r="X11" s="14"/>
      <c r="Y11" s="14"/>
      <c r="Z11" s="50"/>
      <c r="AA11" s="50"/>
      <c r="AB11" s="50"/>
      <c r="AC11" s="50"/>
      <c r="AD11" s="11"/>
      <c r="AE11" s="32" t="s">
        <v>9</v>
      </c>
      <c r="AF11" s="1"/>
      <c r="AG11" s="1"/>
      <c r="AH11" s="1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33.75" customHeight="1" hidden="1">
      <c r="A12" s="40" t="s">
        <v>10</v>
      </c>
      <c r="B12" s="13">
        <v>4399</v>
      </c>
      <c r="C12" s="13">
        <v>4241</v>
      </c>
      <c r="D12" s="13">
        <v>3895</v>
      </c>
      <c r="E12" s="13">
        <v>3187</v>
      </c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14"/>
      <c r="Q12" s="14">
        <f aca="true" t="shared" si="1" ref="Q12:S14">(C12-B12)/B12*100</f>
        <v>-3.5917253921345758</v>
      </c>
      <c r="R12" s="14">
        <f t="shared" si="1"/>
        <v>-8.15845319500118</v>
      </c>
      <c r="S12" s="14">
        <f t="shared" si="1"/>
        <v>-18.177150192554556</v>
      </c>
      <c r="T12" s="21"/>
      <c r="U12" s="14" t="e">
        <f>(G12-F12)/F12*100</f>
        <v>#DIV/0!</v>
      </c>
      <c r="V12" s="14"/>
      <c r="W12" s="14"/>
      <c r="X12" s="14"/>
      <c r="Y12" s="14"/>
      <c r="Z12" s="50"/>
      <c r="AA12" s="50"/>
      <c r="AB12" s="50"/>
      <c r="AC12" s="50"/>
      <c r="AD12" s="13"/>
      <c r="AE12" s="39" t="s">
        <v>11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33.75" customHeight="1">
      <c r="A13" s="38" t="s">
        <v>12</v>
      </c>
      <c r="B13" s="13">
        <v>600</v>
      </c>
      <c r="C13" s="13">
        <v>552</v>
      </c>
      <c r="D13" s="13">
        <v>505</v>
      </c>
      <c r="E13" s="13">
        <v>518</v>
      </c>
      <c r="F13" s="22">
        <v>563</v>
      </c>
      <c r="G13" s="22">
        <v>531</v>
      </c>
      <c r="H13" s="24">
        <v>487.477</v>
      </c>
      <c r="I13" s="24">
        <v>518</v>
      </c>
      <c r="J13" s="24">
        <v>506</v>
      </c>
      <c r="K13" s="24">
        <v>450</v>
      </c>
      <c r="L13" s="24">
        <v>460</v>
      </c>
      <c r="M13" s="24">
        <v>455</v>
      </c>
      <c r="N13" s="24">
        <v>470</v>
      </c>
      <c r="O13" s="24">
        <v>630</v>
      </c>
      <c r="P13" s="14"/>
      <c r="Q13" s="14">
        <f t="shared" si="1"/>
        <v>-8</v>
      </c>
      <c r="R13" s="14">
        <f t="shared" si="1"/>
        <v>-8.51449275362319</v>
      </c>
      <c r="S13" s="14">
        <f t="shared" si="1"/>
        <v>2.5742574257425743</v>
      </c>
      <c r="T13" s="14">
        <f>(F13-E13)/E13*100</f>
        <v>8.687258687258687</v>
      </c>
      <c r="U13" s="14">
        <f>(G13-F13)/F13*100</f>
        <v>-5.683836589698046</v>
      </c>
      <c r="V13" s="14">
        <f aca="true" t="shared" si="2" ref="V13:AC14">(H13-G13)/G13*100</f>
        <v>-8.196421845574392</v>
      </c>
      <c r="W13" s="14">
        <f t="shared" si="2"/>
        <v>6.261423615883421</v>
      </c>
      <c r="X13" s="14">
        <f t="shared" si="2"/>
        <v>-2.3166023166023164</v>
      </c>
      <c r="Y13" s="14">
        <f t="shared" si="2"/>
        <v>-11.067193675889328</v>
      </c>
      <c r="Z13" s="50">
        <f t="shared" si="2"/>
        <v>2.2222222222222223</v>
      </c>
      <c r="AA13" s="50">
        <f t="shared" si="2"/>
        <v>-1.0869565217391304</v>
      </c>
      <c r="AB13" s="50">
        <f t="shared" si="2"/>
        <v>3.296703296703297</v>
      </c>
      <c r="AC13" s="50">
        <f t="shared" si="2"/>
        <v>34.04255319148936</v>
      </c>
      <c r="AD13" s="13"/>
      <c r="AE13" s="39" t="s">
        <v>13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33.75" customHeight="1">
      <c r="A14" s="38" t="s">
        <v>14</v>
      </c>
      <c r="B14" s="13">
        <v>210</v>
      </c>
      <c r="C14" s="13">
        <v>196</v>
      </c>
      <c r="D14" s="13">
        <v>154</v>
      </c>
      <c r="E14" s="13">
        <v>155</v>
      </c>
      <c r="F14" s="22">
        <v>181</v>
      </c>
      <c r="G14" s="22">
        <v>213</v>
      </c>
      <c r="H14" s="24">
        <v>200.673</v>
      </c>
      <c r="I14" s="24">
        <v>200</v>
      </c>
      <c r="J14" s="24">
        <v>195</v>
      </c>
      <c r="K14" s="24">
        <v>215</v>
      </c>
      <c r="L14" s="24">
        <v>235</v>
      </c>
      <c r="M14" s="24">
        <v>235</v>
      </c>
      <c r="N14" s="24">
        <v>239</v>
      </c>
      <c r="O14" s="24">
        <v>220</v>
      </c>
      <c r="P14" s="14"/>
      <c r="Q14" s="14">
        <f t="shared" si="1"/>
        <v>-6.666666666666667</v>
      </c>
      <c r="R14" s="14">
        <f t="shared" si="1"/>
        <v>-21.428571428571427</v>
      </c>
      <c r="S14" s="14">
        <f t="shared" si="1"/>
        <v>0.6493506493506493</v>
      </c>
      <c r="T14" s="14">
        <f>(F14-E14)/E14*100</f>
        <v>16.7741935483871</v>
      </c>
      <c r="U14" s="14">
        <f>(G14-F14)/F14*100</f>
        <v>17.67955801104972</v>
      </c>
      <c r="V14" s="14">
        <f t="shared" si="2"/>
        <v>-5.7873239436619714</v>
      </c>
      <c r="W14" s="14">
        <f t="shared" si="2"/>
        <v>-0.33537147498667075</v>
      </c>
      <c r="X14" s="14">
        <f t="shared" si="2"/>
        <v>-2.5</v>
      </c>
      <c r="Y14" s="14">
        <f t="shared" si="2"/>
        <v>10.256410256410255</v>
      </c>
      <c r="Z14" s="50">
        <f t="shared" si="2"/>
        <v>9.30232558139535</v>
      </c>
      <c r="AA14" s="50">
        <f t="shared" si="2"/>
        <v>0</v>
      </c>
      <c r="AB14" s="50">
        <f t="shared" si="2"/>
        <v>1.702127659574468</v>
      </c>
      <c r="AC14" s="50">
        <f t="shared" si="2"/>
        <v>-7.949790794979079</v>
      </c>
      <c r="AD14" s="13"/>
      <c r="AE14" s="39" t="s">
        <v>15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33.75" customHeight="1">
      <c r="A15" s="33" t="s">
        <v>24</v>
      </c>
      <c r="B15" s="16"/>
      <c r="C15" s="16"/>
      <c r="D15" s="16"/>
      <c r="E15" s="16"/>
      <c r="F15" s="22"/>
      <c r="G15" s="22"/>
      <c r="H15" s="24"/>
      <c r="I15" s="24"/>
      <c r="J15" s="24"/>
      <c r="K15" s="24"/>
      <c r="L15" s="24"/>
      <c r="M15" s="24"/>
      <c r="N15" s="24"/>
      <c r="O15" s="24"/>
      <c r="P15" s="14"/>
      <c r="Q15" s="14"/>
      <c r="R15" s="14"/>
      <c r="S15" s="14"/>
      <c r="T15" s="21"/>
      <c r="U15" s="14"/>
      <c r="V15" s="14"/>
      <c r="W15" s="14"/>
      <c r="X15" s="14"/>
      <c r="Y15" s="14"/>
      <c r="Z15" s="50"/>
      <c r="AA15" s="50"/>
      <c r="AB15" s="50"/>
      <c r="AC15" s="50"/>
      <c r="AD15" s="11"/>
      <c r="AE15" s="32" t="s">
        <v>25</v>
      </c>
      <c r="AF15" s="1"/>
      <c r="AG15" s="1"/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33.75" customHeight="1" hidden="1">
      <c r="A16" s="40" t="s">
        <v>26</v>
      </c>
      <c r="B16" s="15">
        <v>864</v>
      </c>
      <c r="C16" s="15">
        <v>977</v>
      </c>
      <c r="D16" s="15">
        <v>868</v>
      </c>
      <c r="E16" s="15">
        <v>673</v>
      </c>
      <c r="F16" s="22"/>
      <c r="G16" s="22">
        <v>1320</v>
      </c>
      <c r="H16" s="24"/>
      <c r="I16" s="24"/>
      <c r="J16" s="24"/>
      <c r="K16" s="24"/>
      <c r="L16" s="24"/>
      <c r="M16" s="24"/>
      <c r="N16" s="24"/>
      <c r="O16" s="24"/>
      <c r="P16" s="14"/>
      <c r="Q16" s="14">
        <f aca="true" t="shared" si="3" ref="Q16:S18">(C16-B16)/B16*100</f>
        <v>13.078703703703704</v>
      </c>
      <c r="R16" s="14">
        <f t="shared" si="3"/>
        <v>-11.156601842374616</v>
      </c>
      <c r="S16" s="14">
        <f t="shared" si="3"/>
        <v>-22.465437788018434</v>
      </c>
      <c r="T16" s="21"/>
      <c r="U16" s="14" t="e">
        <f>(G16-F16)/F16*100</f>
        <v>#DIV/0!</v>
      </c>
      <c r="V16" s="14"/>
      <c r="W16" s="14"/>
      <c r="X16" s="14"/>
      <c r="Y16" s="14"/>
      <c r="Z16" s="50"/>
      <c r="AA16" s="50"/>
      <c r="AB16" s="50"/>
      <c r="AC16" s="50"/>
      <c r="AD16" s="13"/>
      <c r="AE16" s="39" t="s">
        <v>27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33.75" customHeight="1">
      <c r="A17" s="38" t="s">
        <v>30</v>
      </c>
      <c r="B17" s="13">
        <v>85</v>
      </c>
      <c r="C17" s="13">
        <v>77</v>
      </c>
      <c r="D17" s="13">
        <v>86</v>
      </c>
      <c r="E17" s="13">
        <v>85</v>
      </c>
      <c r="F17" s="22">
        <v>90</v>
      </c>
      <c r="G17" s="22">
        <v>97</v>
      </c>
      <c r="H17" s="24">
        <v>90.416</v>
      </c>
      <c r="I17" s="24">
        <v>122.78</v>
      </c>
      <c r="J17" s="24">
        <v>141.263</v>
      </c>
      <c r="K17" s="24">
        <v>123.6</v>
      </c>
      <c r="L17" s="24">
        <v>147.537</v>
      </c>
      <c r="M17" s="24">
        <v>164.186</v>
      </c>
      <c r="N17" s="24">
        <v>165.33</v>
      </c>
      <c r="O17" s="24">
        <v>173.835</v>
      </c>
      <c r="P17" s="14"/>
      <c r="Q17" s="14">
        <v>-8.9</v>
      </c>
      <c r="R17" s="14">
        <f>(D17-C17)/C17*100</f>
        <v>11.688311688311687</v>
      </c>
      <c r="S17" s="14">
        <f>(E17-D17)/D17*100</f>
        <v>-1.1627906976744187</v>
      </c>
      <c r="T17" s="14">
        <f>(F17-E17)/E17*100</f>
        <v>5.88235294117647</v>
      </c>
      <c r="U17" s="14">
        <f>(G17-F17)/F17*100</f>
        <v>7.777777777777778</v>
      </c>
      <c r="V17" s="14">
        <f aca="true" t="shared" si="4" ref="V17:AC18">(H17-G17)/G17*100</f>
        <v>-6.787628865979385</v>
      </c>
      <c r="W17" s="14">
        <f t="shared" si="4"/>
        <v>35.79454963723235</v>
      </c>
      <c r="X17" s="14">
        <f t="shared" si="4"/>
        <v>15.05375468317316</v>
      </c>
      <c r="Y17" s="14">
        <f t="shared" si="4"/>
        <v>-12.503627984681062</v>
      </c>
      <c r="Z17" s="50">
        <f t="shared" si="4"/>
        <v>19.366504854368944</v>
      </c>
      <c r="AA17" s="50">
        <f t="shared" si="4"/>
        <v>11.284626907148715</v>
      </c>
      <c r="AB17" s="50">
        <f t="shared" si="4"/>
        <v>0.6967707356291069</v>
      </c>
      <c r="AC17" s="50">
        <f t="shared" si="4"/>
        <v>5.144256940664123</v>
      </c>
      <c r="AD17" s="13"/>
      <c r="AE17" s="39" t="s">
        <v>31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33.75" customHeight="1">
      <c r="A18" s="38" t="s">
        <v>28</v>
      </c>
      <c r="B18" s="13">
        <v>975</v>
      </c>
      <c r="C18" s="13">
        <v>1118</v>
      </c>
      <c r="D18" s="13">
        <v>854</v>
      </c>
      <c r="E18" s="13">
        <v>992</v>
      </c>
      <c r="F18" s="22">
        <v>1057</v>
      </c>
      <c r="G18" s="22">
        <v>1320</v>
      </c>
      <c r="H18" s="24">
        <v>1335</v>
      </c>
      <c r="I18" s="24">
        <v>1370</v>
      </c>
      <c r="J18" s="24">
        <v>1523</v>
      </c>
      <c r="K18" s="24">
        <v>1637.9</v>
      </c>
      <c r="L18" s="24">
        <v>1680.7</v>
      </c>
      <c r="M18" s="24">
        <v>1670.716</v>
      </c>
      <c r="N18" s="24">
        <v>1964.385</v>
      </c>
      <c r="O18" s="24">
        <v>1949.229</v>
      </c>
      <c r="P18" s="14"/>
      <c r="Q18" s="14">
        <f t="shared" si="3"/>
        <v>14.666666666666666</v>
      </c>
      <c r="R18" s="14">
        <f t="shared" si="3"/>
        <v>-23.613595706618963</v>
      </c>
      <c r="S18" s="14">
        <f t="shared" si="3"/>
        <v>16.159250585480095</v>
      </c>
      <c r="T18" s="14">
        <f>(F18-E18)/E18*100</f>
        <v>6.552419354838709</v>
      </c>
      <c r="U18" s="14">
        <f>(G18-F18)/F18*100</f>
        <v>24.88174077578051</v>
      </c>
      <c r="V18" s="14">
        <f t="shared" si="4"/>
        <v>1.1363636363636365</v>
      </c>
      <c r="W18" s="14">
        <f t="shared" si="4"/>
        <v>2.6217228464419478</v>
      </c>
      <c r="X18" s="14">
        <f t="shared" si="4"/>
        <v>11.167883211678832</v>
      </c>
      <c r="Y18" s="14">
        <f t="shared" si="4"/>
        <v>7.544320420223249</v>
      </c>
      <c r="Z18" s="50">
        <f t="shared" si="4"/>
        <v>2.6131021429879695</v>
      </c>
      <c r="AA18" s="50">
        <f t="shared" si="4"/>
        <v>-0.5940381983697358</v>
      </c>
      <c r="AB18" s="50">
        <f t="shared" si="4"/>
        <v>17.577433866677527</v>
      </c>
      <c r="AC18" s="50">
        <f t="shared" si="4"/>
        <v>-0.7715391840194233</v>
      </c>
      <c r="AD18" s="13"/>
      <c r="AE18" s="39" t="s">
        <v>29</v>
      </c>
      <c r="AF18" s="6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3.75" customHeight="1">
      <c r="A19" s="33" t="s">
        <v>16</v>
      </c>
      <c r="B19" s="13"/>
      <c r="C19" s="13"/>
      <c r="D19" s="13"/>
      <c r="E19" s="13"/>
      <c r="F19" s="22"/>
      <c r="G19" s="22"/>
      <c r="H19" s="24"/>
      <c r="I19" s="24"/>
      <c r="J19" s="24"/>
      <c r="K19" s="24"/>
      <c r="L19" s="24"/>
      <c r="M19" s="24"/>
      <c r="N19" s="24"/>
      <c r="O19" s="24"/>
      <c r="P19" s="14"/>
      <c r="Q19" s="14"/>
      <c r="R19" s="14"/>
      <c r="S19" s="14"/>
      <c r="T19" s="21"/>
      <c r="U19" s="14"/>
      <c r="V19" s="14"/>
      <c r="W19" s="14"/>
      <c r="X19" s="14"/>
      <c r="Y19" s="14"/>
      <c r="Z19" s="50"/>
      <c r="AA19" s="50"/>
      <c r="AB19" s="50"/>
      <c r="AC19" s="50"/>
      <c r="AD19" s="11"/>
      <c r="AE19" s="32" t="s">
        <v>17</v>
      </c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33.75" customHeight="1">
      <c r="A20" s="38" t="s">
        <v>22</v>
      </c>
      <c r="B20" s="15">
        <v>135</v>
      </c>
      <c r="C20" s="15">
        <v>98</v>
      </c>
      <c r="D20" s="15">
        <v>75</v>
      </c>
      <c r="E20" s="20">
        <v>93</v>
      </c>
      <c r="F20" s="22">
        <v>81</v>
      </c>
      <c r="G20" s="22">
        <v>53</v>
      </c>
      <c r="H20" s="24">
        <v>45.435</v>
      </c>
      <c r="I20" s="24">
        <v>73.285</v>
      </c>
      <c r="J20" s="24">
        <v>93.158</v>
      </c>
      <c r="K20" s="24">
        <v>74.696</v>
      </c>
      <c r="L20" s="24">
        <v>75</v>
      </c>
      <c r="M20" s="24">
        <v>70</v>
      </c>
      <c r="N20" s="24">
        <v>80</v>
      </c>
      <c r="O20" s="24">
        <v>80.2</v>
      </c>
      <c r="P20" s="14"/>
      <c r="Q20" s="14">
        <v>-13</v>
      </c>
      <c r="R20" s="14">
        <f aca="true" t="shared" si="5" ref="R20:AC20">(D20-C20)/C20*100</f>
        <v>-23.46938775510204</v>
      </c>
      <c r="S20" s="14">
        <f t="shared" si="5"/>
        <v>24</v>
      </c>
      <c r="T20" s="14">
        <f t="shared" si="5"/>
        <v>-12.903225806451612</v>
      </c>
      <c r="U20" s="14">
        <f t="shared" si="5"/>
        <v>-34.5679012345679</v>
      </c>
      <c r="V20" s="14">
        <f t="shared" si="5"/>
        <v>-14.273584905660371</v>
      </c>
      <c r="W20" s="14">
        <f t="shared" si="5"/>
        <v>61.29635743369647</v>
      </c>
      <c r="X20" s="14">
        <f t="shared" si="5"/>
        <v>27.117418298423967</v>
      </c>
      <c r="Y20" s="14">
        <f t="shared" si="5"/>
        <v>-19.817943708538184</v>
      </c>
      <c r="Z20" s="50">
        <f t="shared" si="5"/>
        <v>0.4069829709756909</v>
      </c>
      <c r="AA20" s="50">
        <f t="shared" si="5"/>
        <v>-6.666666666666667</v>
      </c>
      <c r="AB20" s="50">
        <f t="shared" si="5"/>
        <v>14.285714285714285</v>
      </c>
      <c r="AC20" s="50">
        <f t="shared" si="5"/>
        <v>0.25000000000000355</v>
      </c>
      <c r="AD20" s="13"/>
      <c r="AE20" s="39" t="s">
        <v>23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33.75" customHeight="1">
      <c r="A21" s="38" t="s">
        <v>18</v>
      </c>
      <c r="B21" s="13">
        <v>15181.247</v>
      </c>
      <c r="C21" s="13">
        <v>14452</v>
      </c>
      <c r="D21" s="13">
        <v>12415</v>
      </c>
      <c r="E21" s="13">
        <v>15488</v>
      </c>
      <c r="F21" s="22">
        <v>17275</v>
      </c>
      <c r="G21" s="22">
        <v>17942</v>
      </c>
      <c r="H21" s="24">
        <v>16126.489</v>
      </c>
      <c r="I21" s="24">
        <v>14919.94</v>
      </c>
      <c r="J21" s="24">
        <v>16488.59</v>
      </c>
      <c r="K21" s="24">
        <v>16743.045</v>
      </c>
      <c r="L21" s="24">
        <v>16022.783</v>
      </c>
      <c r="M21" s="24">
        <v>19465.452</v>
      </c>
      <c r="N21" s="24">
        <v>20828.316</v>
      </c>
      <c r="O21" s="24">
        <v>18900</v>
      </c>
      <c r="P21" s="14"/>
      <c r="Q21" s="14">
        <f aca="true" t="shared" si="6" ref="Q21:AC22">(C21-B21)/B21*100</f>
        <v>-4.803604078110312</v>
      </c>
      <c r="R21" s="14">
        <f t="shared" si="6"/>
        <v>-14.094934957099364</v>
      </c>
      <c r="S21" s="14">
        <f t="shared" si="6"/>
        <v>24.752315747080146</v>
      </c>
      <c r="T21" s="14">
        <f t="shared" si="6"/>
        <v>11.537964876033058</v>
      </c>
      <c r="U21" s="14">
        <f t="shared" si="6"/>
        <v>3.861070911722142</v>
      </c>
      <c r="V21" s="14">
        <f t="shared" si="6"/>
        <v>-10.118777170883963</v>
      </c>
      <c r="W21" s="14">
        <f t="shared" si="6"/>
        <v>-7.481783542592558</v>
      </c>
      <c r="X21" s="14">
        <f t="shared" si="6"/>
        <v>10.51378222700627</v>
      </c>
      <c r="Y21" s="14">
        <f t="shared" si="6"/>
        <v>1.5432186742468466</v>
      </c>
      <c r="Z21" s="50">
        <f t="shared" si="6"/>
        <v>-4.301857875912051</v>
      </c>
      <c r="AA21" s="50">
        <f t="shared" si="6"/>
        <v>21.4860864058385</v>
      </c>
      <c r="AB21" s="50">
        <f t="shared" si="6"/>
        <v>7.001450569963634</v>
      </c>
      <c r="AC21" s="50">
        <f t="shared" si="6"/>
        <v>-9.25814645792775</v>
      </c>
      <c r="AD21" s="13"/>
      <c r="AE21" s="39" t="s">
        <v>19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33.75" customHeight="1">
      <c r="A22" s="38" t="s">
        <v>20</v>
      </c>
      <c r="B22" s="13">
        <v>2240</v>
      </c>
      <c r="C22" s="13">
        <v>2550</v>
      </c>
      <c r="D22" s="13">
        <v>2275</v>
      </c>
      <c r="E22" s="13">
        <v>1820</v>
      </c>
      <c r="F22" s="22">
        <v>1725</v>
      </c>
      <c r="G22" s="22">
        <v>2150</v>
      </c>
      <c r="H22" s="24">
        <v>2580</v>
      </c>
      <c r="I22" s="24">
        <v>2320</v>
      </c>
      <c r="J22" s="24">
        <v>2250</v>
      </c>
      <c r="K22" s="24">
        <v>2350</v>
      </c>
      <c r="L22" s="24">
        <v>2050</v>
      </c>
      <c r="M22" s="24">
        <v>2100</v>
      </c>
      <c r="N22" s="24">
        <v>2450</v>
      </c>
      <c r="O22" s="24">
        <v>2570</v>
      </c>
      <c r="P22" s="14"/>
      <c r="Q22" s="14">
        <f t="shared" si="6"/>
        <v>13.839285714285715</v>
      </c>
      <c r="R22" s="14">
        <f t="shared" si="6"/>
        <v>-10.784313725490197</v>
      </c>
      <c r="S22" s="14">
        <f t="shared" si="6"/>
        <v>-20</v>
      </c>
      <c r="T22" s="14">
        <f t="shared" si="6"/>
        <v>-5.21978021978022</v>
      </c>
      <c r="U22" s="14">
        <f t="shared" si="6"/>
        <v>24.637681159420293</v>
      </c>
      <c r="V22" s="14">
        <f t="shared" si="6"/>
        <v>20</v>
      </c>
      <c r="W22" s="14">
        <f t="shared" si="6"/>
        <v>-10.077519379844961</v>
      </c>
      <c r="X22" s="14">
        <f t="shared" si="6"/>
        <v>-3.0172413793103448</v>
      </c>
      <c r="Y22" s="14">
        <f t="shared" si="6"/>
        <v>4.444444444444445</v>
      </c>
      <c r="Z22" s="50">
        <f t="shared" si="6"/>
        <v>-12.76595744680851</v>
      </c>
      <c r="AA22" s="50">
        <f t="shared" si="6"/>
        <v>2.4390243902439024</v>
      </c>
      <c r="AB22" s="50">
        <f t="shared" si="6"/>
        <v>16.666666666666664</v>
      </c>
      <c r="AC22" s="50">
        <f t="shared" si="6"/>
        <v>4.8979591836734695</v>
      </c>
      <c r="AD22" s="13"/>
      <c r="AE22" s="39" t="s">
        <v>21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33.75" customHeight="1">
      <c r="A23" s="33" t="s">
        <v>44</v>
      </c>
      <c r="B23" s="13"/>
      <c r="C23" s="13"/>
      <c r="D23" s="13"/>
      <c r="E23" s="13"/>
      <c r="F23" s="22"/>
      <c r="G23" s="25"/>
      <c r="H23" s="26"/>
      <c r="I23" s="26"/>
      <c r="J23" s="26"/>
      <c r="K23" s="26"/>
      <c r="L23" s="26"/>
      <c r="M23" s="26"/>
      <c r="N23" s="26"/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51"/>
      <c r="AA23" s="51"/>
      <c r="AB23" s="51"/>
      <c r="AC23" s="51"/>
      <c r="AD23" s="11"/>
      <c r="AE23" s="32" t="s">
        <v>45</v>
      </c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33.75" customHeight="1">
      <c r="A24" s="38" t="s">
        <v>46</v>
      </c>
      <c r="B24" s="13">
        <f>3850+285</f>
        <v>4135</v>
      </c>
      <c r="C24" s="13">
        <f>4000+290</f>
        <v>4290</v>
      </c>
      <c r="D24" s="13">
        <v>3823</v>
      </c>
      <c r="E24" s="13">
        <v>4124</v>
      </c>
      <c r="F24" s="22">
        <v>4509</v>
      </c>
      <c r="G24" s="22">
        <v>4510</v>
      </c>
      <c r="H24" s="24">
        <v>4556.859</v>
      </c>
      <c r="I24" s="24">
        <v>4460.128000000001</v>
      </c>
      <c r="J24" s="24">
        <v>4310.323</v>
      </c>
      <c r="K24" s="24">
        <v>4475.638</v>
      </c>
      <c r="L24" s="24">
        <v>3950.6</v>
      </c>
      <c r="M24" s="24">
        <v>4305.45</v>
      </c>
      <c r="N24" s="24">
        <v>4505.689</v>
      </c>
      <c r="O24" s="24">
        <v>4239.499</v>
      </c>
      <c r="P24" s="14"/>
      <c r="Q24" s="14">
        <f aca="true" t="shared" si="7" ref="Q24:AC29">(C24-B24)/B24*100</f>
        <v>3.7484885126964933</v>
      </c>
      <c r="R24" s="14">
        <f t="shared" si="7"/>
        <v>-10.885780885780886</v>
      </c>
      <c r="S24" s="14">
        <f t="shared" si="7"/>
        <v>7.873397855087627</v>
      </c>
      <c r="T24" s="14">
        <f t="shared" si="7"/>
        <v>9.335596508244423</v>
      </c>
      <c r="U24" s="14">
        <f t="shared" si="7"/>
        <v>0.022177866489243733</v>
      </c>
      <c r="V24" s="14">
        <f t="shared" si="7"/>
        <v>1.0390022172949087</v>
      </c>
      <c r="W24" s="14">
        <f t="shared" si="7"/>
        <v>-2.1227560475318583</v>
      </c>
      <c r="X24" s="14">
        <f t="shared" si="7"/>
        <v>-3.3587601073332487</v>
      </c>
      <c r="Y24" s="14">
        <f t="shared" si="7"/>
        <v>3.835327422098056</v>
      </c>
      <c r="Z24" s="50">
        <f t="shared" si="7"/>
        <v>-11.731020247839528</v>
      </c>
      <c r="AA24" s="50">
        <f t="shared" si="7"/>
        <v>8.982179922037156</v>
      </c>
      <c r="AB24" s="50">
        <f t="shared" si="7"/>
        <v>4.650826278321674</v>
      </c>
      <c r="AC24" s="50">
        <f t="shared" si="7"/>
        <v>-5.9078644797721385</v>
      </c>
      <c r="AD24" s="13"/>
      <c r="AE24" s="39" t="s">
        <v>47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33.75" customHeight="1">
      <c r="A25" s="38" t="s">
        <v>48</v>
      </c>
      <c r="B25" s="13">
        <f>1445+715+600+150+3</f>
        <v>2913</v>
      </c>
      <c r="C25" s="13">
        <f>1536+791+710+180+3</f>
        <v>3220</v>
      </c>
      <c r="D25" s="13">
        <v>2989</v>
      </c>
      <c r="E25" s="13">
        <v>3027</v>
      </c>
      <c r="F25" s="22">
        <v>3514</v>
      </c>
      <c r="G25" s="22">
        <v>3572</v>
      </c>
      <c r="H25" s="24">
        <v>3613.766</v>
      </c>
      <c r="I25" s="24">
        <v>3475.0240000000003</v>
      </c>
      <c r="J25" s="24">
        <v>3681.159279</v>
      </c>
      <c r="K25" s="24">
        <v>3783.5169999999994</v>
      </c>
      <c r="L25" s="24">
        <v>3975.873</v>
      </c>
      <c r="M25" s="24">
        <v>4293.007</v>
      </c>
      <c r="N25" s="24">
        <v>4769.726</v>
      </c>
      <c r="O25" s="24">
        <v>4902.052</v>
      </c>
      <c r="P25" s="14"/>
      <c r="Q25" s="14">
        <f t="shared" si="7"/>
        <v>10.53896326810848</v>
      </c>
      <c r="R25" s="14">
        <f t="shared" si="7"/>
        <v>-7.173913043478261</v>
      </c>
      <c r="S25" s="14">
        <f t="shared" si="7"/>
        <v>1.2713282034125126</v>
      </c>
      <c r="T25" s="14">
        <f t="shared" si="7"/>
        <v>16.08853650479022</v>
      </c>
      <c r="U25" s="14">
        <f t="shared" si="7"/>
        <v>1.6505406943653957</v>
      </c>
      <c r="V25" s="14">
        <f t="shared" si="7"/>
        <v>1.1692609182530815</v>
      </c>
      <c r="W25" s="14">
        <f t="shared" si="7"/>
        <v>-3.839263527300875</v>
      </c>
      <c r="X25" s="14">
        <f t="shared" si="7"/>
        <v>5.931909506236492</v>
      </c>
      <c r="Y25" s="14">
        <f t="shared" si="7"/>
        <v>2.780583866172866</v>
      </c>
      <c r="Z25" s="50">
        <f t="shared" si="7"/>
        <v>5.084052747747683</v>
      </c>
      <c r="AA25" s="50">
        <f t="shared" si="7"/>
        <v>7.9764620248181854</v>
      </c>
      <c r="AB25" s="50">
        <f t="shared" si="7"/>
        <v>11.104547465214944</v>
      </c>
      <c r="AC25" s="50">
        <f t="shared" si="7"/>
        <v>2.774289340729426</v>
      </c>
      <c r="AD25" s="13"/>
      <c r="AE25" s="39" t="s">
        <v>49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33.75" customHeight="1">
      <c r="A26" s="38" t="s">
        <v>52</v>
      </c>
      <c r="B26" s="13">
        <v>2570</v>
      </c>
      <c r="C26" s="13">
        <v>2002</v>
      </c>
      <c r="D26" s="13">
        <v>2458</v>
      </c>
      <c r="E26" s="13">
        <v>2504</v>
      </c>
      <c r="F26" s="22">
        <v>2782</v>
      </c>
      <c r="G26" s="22">
        <v>2600</v>
      </c>
      <c r="H26" s="24">
        <v>2680.075</v>
      </c>
      <c r="I26" s="24">
        <v>2888.985</v>
      </c>
      <c r="J26" s="24">
        <v>3128.45</v>
      </c>
      <c r="K26" s="24">
        <v>2480.444</v>
      </c>
      <c r="L26" s="24">
        <v>2569.759</v>
      </c>
      <c r="M26" s="24">
        <v>2925.828</v>
      </c>
      <c r="N26" s="24">
        <v>3032.164</v>
      </c>
      <c r="O26" s="24">
        <v>3625.96</v>
      </c>
      <c r="P26" s="14"/>
      <c r="Q26" s="14">
        <f t="shared" si="7"/>
        <v>-22.101167315175097</v>
      </c>
      <c r="R26" s="14">
        <f t="shared" si="7"/>
        <v>22.77722277722278</v>
      </c>
      <c r="S26" s="14">
        <f t="shared" si="7"/>
        <v>1.8714401952807163</v>
      </c>
      <c r="T26" s="14">
        <f t="shared" si="7"/>
        <v>11.10223642172524</v>
      </c>
      <c r="U26" s="14">
        <f t="shared" si="7"/>
        <v>-6.5420560747663545</v>
      </c>
      <c r="V26" s="14">
        <f t="shared" si="7"/>
        <v>3.079807692307685</v>
      </c>
      <c r="W26" s="14">
        <f t="shared" si="7"/>
        <v>7.794931112002475</v>
      </c>
      <c r="X26" s="14">
        <f t="shared" si="7"/>
        <v>8.28889731168558</v>
      </c>
      <c r="Y26" s="14">
        <f t="shared" si="7"/>
        <v>-20.7133244897633</v>
      </c>
      <c r="Z26" s="50">
        <f t="shared" si="7"/>
        <v>3.6007666369408082</v>
      </c>
      <c r="AA26" s="50">
        <f t="shared" si="7"/>
        <v>13.8561242513403</v>
      </c>
      <c r="AB26" s="50">
        <f t="shared" si="7"/>
        <v>3.634389991482761</v>
      </c>
      <c r="AC26" s="50">
        <f t="shared" si="7"/>
        <v>19.58324153970563</v>
      </c>
      <c r="AD26" s="13"/>
      <c r="AE26" s="39" t="s">
        <v>53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3.75" customHeight="1">
      <c r="A27" s="38" t="s">
        <v>54</v>
      </c>
      <c r="B27" s="13">
        <v>1200</v>
      </c>
      <c r="C27" s="13">
        <v>1767</v>
      </c>
      <c r="D27" s="13">
        <v>1076</v>
      </c>
      <c r="E27" s="13">
        <v>1464</v>
      </c>
      <c r="F27" s="22">
        <v>1291</v>
      </c>
      <c r="G27" s="22">
        <v>1415</v>
      </c>
      <c r="H27" s="24">
        <v>1750</v>
      </c>
      <c r="I27" s="24">
        <v>1820</v>
      </c>
      <c r="J27" s="24">
        <v>1676</v>
      </c>
      <c r="K27" s="24">
        <v>1768</v>
      </c>
      <c r="L27" s="24">
        <v>1700</v>
      </c>
      <c r="M27" s="24">
        <v>1730</v>
      </c>
      <c r="N27" s="24">
        <v>2100</v>
      </c>
      <c r="O27" s="24">
        <v>1500.467</v>
      </c>
      <c r="P27" s="14"/>
      <c r="Q27" s="14">
        <f t="shared" si="7"/>
        <v>47.25</v>
      </c>
      <c r="R27" s="14">
        <f t="shared" si="7"/>
        <v>-39.105829088851166</v>
      </c>
      <c r="S27" s="14">
        <f t="shared" si="7"/>
        <v>36.059479553903344</v>
      </c>
      <c r="T27" s="14">
        <f t="shared" si="7"/>
        <v>-11.816939890710383</v>
      </c>
      <c r="U27" s="14">
        <f t="shared" si="7"/>
        <v>9.604957397366382</v>
      </c>
      <c r="V27" s="14">
        <f t="shared" si="7"/>
        <v>23.674911660777383</v>
      </c>
      <c r="W27" s="14">
        <f t="shared" si="7"/>
        <v>4</v>
      </c>
      <c r="X27" s="14">
        <f aca="true" t="shared" si="8" ref="X27:AC28">(J27-I27)/I27*100</f>
        <v>-7.9120879120879115</v>
      </c>
      <c r="Y27" s="14">
        <f t="shared" si="8"/>
        <v>5.4892601431980905</v>
      </c>
      <c r="Z27" s="50">
        <f t="shared" si="8"/>
        <v>-3.8461538461538463</v>
      </c>
      <c r="AA27" s="50">
        <f t="shared" si="8"/>
        <v>1.7647058823529411</v>
      </c>
      <c r="AB27" s="50">
        <f t="shared" si="8"/>
        <v>21.38728323699422</v>
      </c>
      <c r="AC27" s="50">
        <f t="shared" si="8"/>
        <v>-28.54919047619047</v>
      </c>
      <c r="AD27" s="13"/>
      <c r="AE27" s="39" t="s">
        <v>55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33.75" customHeight="1">
      <c r="A28" s="38" t="s">
        <v>50</v>
      </c>
      <c r="B28" s="13">
        <v>530</v>
      </c>
      <c r="C28" s="13">
        <v>661</v>
      </c>
      <c r="D28" s="13">
        <v>530</v>
      </c>
      <c r="E28" s="13">
        <v>801</v>
      </c>
      <c r="F28" s="22">
        <v>500</v>
      </c>
      <c r="G28" s="22">
        <v>600</v>
      </c>
      <c r="H28" s="24">
        <v>430</v>
      </c>
      <c r="I28" s="24">
        <v>660</v>
      </c>
      <c r="J28" s="24">
        <v>549</v>
      </c>
      <c r="K28" s="24">
        <v>412</v>
      </c>
      <c r="L28" s="24">
        <v>646</v>
      </c>
      <c r="M28" s="24">
        <v>420</v>
      </c>
      <c r="N28" s="24">
        <v>675</v>
      </c>
      <c r="O28" s="24">
        <v>515</v>
      </c>
      <c r="P28" s="14"/>
      <c r="Q28" s="14">
        <f aca="true" t="shared" si="9" ref="Q28:W28">(C28-B28)/B28*100</f>
        <v>24.71698113207547</v>
      </c>
      <c r="R28" s="14">
        <f t="shared" si="9"/>
        <v>-19.818456883509832</v>
      </c>
      <c r="S28" s="14">
        <f t="shared" si="9"/>
        <v>51.132075471698116</v>
      </c>
      <c r="T28" s="14">
        <f t="shared" si="9"/>
        <v>-37.578027465667915</v>
      </c>
      <c r="U28" s="14">
        <f t="shared" si="9"/>
        <v>20</v>
      </c>
      <c r="V28" s="14">
        <f t="shared" si="9"/>
        <v>-28.333333333333332</v>
      </c>
      <c r="W28" s="14">
        <f t="shared" si="9"/>
        <v>53.48837209302325</v>
      </c>
      <c r="X28" s="14">
        <f t="shared" si="8"/>
        <v>-16.818181818181817</v>
      </c>
      <c r="Y28" s="14">
        <f t="shared" si="8"/>
        <v>-24.95446265938069</v>
      </c>
      <c r="Z28" s="50">
        <f t="shared" si="8"/>
        <v>56.79611650485437</v>
      </c>
      <c r="AA28" s="50">
        <f t="shared" si="8"/>
        <v>-34.984520123839005</v>
      </c>
      <c r="AB28" s="50">
        <f t="shared" si="8"/>
        <v>60.71428571428571</v>
      </c>
      <c r="AC28" s="50">
        <f t="shared" si="8"/>
        <v>-23.703703703703706</v>
      </c>
      <c r="AD28" s="13"/>
      <c r="AE28" s="39" t="s">
        <v>51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33.75" customHeight="1">
      <c r="A29" s="38" t="s">
        <v>56</v>
      </c>
      <c r="B29" s="13">
        <v>1192.004</v>
      </c>
      <c r="C29" s="13">
        <v>1121</v>
      </c>
      <c r="D29" s="13">
        <v>1145</v>
      </c>
      <c r="E29" s="13">
        <v>1100</v>
      </c>
      <c r="F29" s="22">
        <v>1103</v>
      </c>
      <c r="G29" s="22">
        <v>1306</v>
      </c>
      <c r="H29" s="24">
        <v>1231.141</v>
      </c>
      <c r="I29" s="24">
        <v>1250</v>
      </c>
      <c r="J29" s="24">
        <v>1150</v>
      </c>
      <c r="K29" s="24">
        <v>1266.311</v>
      </c>
      <c r="L29" s="24">
        <v>1327.934</v>
      </c>
      <c r="M29" s="24">
        <v>1350</v>
      </c>
      <c r="N29" s="24">
        <v>1300</v>
      </c>
      <c r="O29" s="24">
        <v>1500</v>
      </c>
      <c r="P29" s="14"/>
      <c r="Q29" s="14">
        <f t="shared" si="7"/>
        <v>-5.956691420498581</v>
      </c>
      <c r="R29" s="14">
        <f t="shared" si="7"/>
        <v>2.140945584299732</v>
      </c>
      <c r="S29" s="14">
        <f t="shared" si="7"/>
        <v>-3.9301310043668125</v>
      </c>
      <c r="T29" s="14">
        <f t="shared" si="7"/>
        <v>0.27272727272727276</v>
      </c>
      <c r="U29" s="14">
        <f t="shared" si="7"/>
        <v>18.40435176790571</v>
      </c>
      <c r="V29" s="14">
        <f t="shared" si="7"/>
        <v>-5.731929555895859</v>
      </c>
      <c r="W29" s="14">
        <f t="shared" si="7"/>
        <v>1.5318310412860854</v>
      </c>
      <c r="X29" s="14">
        <f t="shared" si="7"/>
        <v>-8</v>
      </c>
      <c r="Y29" s="14">
        <f t="shared" si="7"/>
        <v>10.113999999999994</v>
      </c>
      <c r="Z29" s="50">
        <f t="shared" si="7"/>
        <v>4.8663401012863385</v>
      </c>
      <c r="AA29" s="50">
        <f t="shared" si="7"/>
        <v>1.6616789689849067</v>
      </c>
      <c r="AB29" s="50">
        <f t="shared" si="7"/>
        <v>-3.7037037037037033</v>
      </c>
      <c r="AC29" s="50">
        <f t="shared" si="7"/>
        <v>15.384615384615385</v>
      </c>
      <c r="AD29" s="13"/>
      <c r="AE29" s="39" t="s">
        <v>57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33.75" customHeight="1">
      <c r="A30" s="33" t="s">
        <v>32</v>
      </c>
      <c r="B30" s="13"/>
      <c r="C30" s="13"/>
      <c r="D30" s="13"/>
      <c r="E30" s="13"/>
      <c r="F30" s="22"/>
      <c r="G30" s="25"/>
      <c r="H30" s="26"/>
      <c r="I30" s="26"/>
      <c r="J30" s="26"/>
      <c r="K30" s="26"/>
      <c r="L30" s="26"/>
      <c r="M30" s="26"/>
      <c r="N30" s="26"/>
      <c r="O30" s="2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51"/>
      <c r="AA30" s="51"/>
      <c r="AB30" s="51"/>
      <c r="AC30" s="51"/>
      <c r="AD30" s="11"/>
      <c r="AE30" s="32" t="s">
        <v>33</v>
      </c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33.75" customHeight="1">
      <c r="A31" s="38" t="s">
        <v>34</v>
      </c>
      <c r="B31" s="13">
        <v>4090</v>
      </c>
      <c r="C31" s="13">
        <v>4366</v>
      </c>
      <c r="D31" s="13">
        <v>4228</v>
      </c>
      <c r="E31" s="13">
        <v>4197</v>
      </c>
      <c r="F31" s="22">
        <v>4398</v>
      </c>
      <c r="G31" s="22">
        <v>4513.155</v>
      </c>
      <c r="H31" s="24">
        <v>4613.071</v>
      </c>
      <c r="I31" s="24">
        <v>4795.122</v>
      </c>
      <c r="J31" s="24">
        <v>3948</v>
      </c>
      <c r="K31" s="24">
        <v>4166</v>
      </c>
      <c r="L31" s="24">
        <v>4760</v>
      </c>
      <c r="M31" s="24">
        <v>4750</v>
      </c>
      <c r="N31" s="24">
        <v>4801.393</v>
      </c>
      <c r="O31" s="24">
        <v>4550</v>
      </c>
      <c r="P31" s="14"/>
      <c r="Q31" s="14">
        <f aca="true" t="shared" si="10" ref="Q31:AC32">(C31-B31)/B31*100</f>
        <v>6.748166259168705</v>
      </c>
      <c r="R31" s="14">
        <f t="shared" si="10"/>
        <v>-3.160787906550618</v>
      </c>
      <c r="S31" s="14">
        <f t="shared" si="10"/>
        <v>-0.7332071901608326</v>
      </c>
      <c r="T31" s="14">
        <f t="shared" si="10"/>
        <v>4.789135096497498</v>
      </c>
      <c r="U31" s="14">
        <f t="shared" si="10"/>
        <v>2.6183492496589302</v>
      </c>
      <c r="V31" s="14">
        <f t="shared" si="10"/>
        <v>2.213883635727117</v>
      </c>
      <c r="W31" s="14">
        <f t="shared" si="10"/>
        <v>3.946416606204422</v>
      </c>
      <c r="X31" s="14">
        <f t="shared" si="10"/>
        <v>-17.666328406242847</v>
      </c>
      <c r="Y31" s="14">
        <f t="shared" si="10"/>
        <v>5.521783181357649</v>
      </c>
      <c r="Z31" s="50">
        <f t="shared" si="10"/>
        <v>14.258281325012002</v>
      </c>
      <c r="AA31" s="50">
        <f t="shared" si="10"/>
        <v>-0.21008403361344538</v>
      </c>
      <c r="AB31" s="50">
        <f t="shared" si="10"/>
        <v>1.0819578947368427</v>
      </c>
      <c r="AC31" s="50">
        <f t="shared" si="10"/>
        <v>-5.23583468380947</v>
      </c>
      <c r="AD31" s="13"/>
      <c r="AE31" s="39" t="s">
        <v>35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3.75" customHeight="1">
      <c r="A32" s="38" t="s">
        <v>36</v>
      </c>
      <c r="B32" s="13">
        <v>2070</v>
      </c>
      <c r="C32" s="13">
        <v>1765</v>
      </c>
      <c r="D32" s="13">
        <v>1859</v>
      </c>
      <c r="E32" s="13">
        <v>2007</v>
      </c>
      <c r="F32" s="22">
        <v>1850</v>
      </c>
      <c r="G32" s="22">
        <v>1900</v>
      </c>
      <c r="H32" s="24">
        <v>2141.373</v>
      </c>
      <c r="I32" s="24">
        <v>1735.857</v>
      </c>
      <c r="J32" s="24">
        <v>1904.846</v>
      </c>
      <c r="K32" s="24">
        <v>1790</v>
      </c>
      <c r="L32" s="24">
        <v>1879.189</v>
      </c>
      <c r="M32" s="24">
        <v>2120.581</v>
      </c>
      <c r="N32" s="24">
        <v>2131.513</v>
      </c>
      <c r="O32" s="24">
        <v>1930.695</v>
      </c>
      <c r="P32" s="14"/>
      <c r="Q32" s="14">
        <f t="shared" si="10"/>
        <v>-14.734299516908212</v>
      </c>
      <c r="R32" s="14">
        <f t="shared" si="10"/>
        <v>5.325779036827195</v>
      </c>
      <c r="S32" s="14">
        <f t="shared" si="10"/>
        <v>7.9612694997310385</v>
      </c>
      <c r="T32" s="14">
        <f t="shared" si="10"/>
        <v>-7.8226208271051325</v>
      </c>
      <c r="U32" s="14">
        <f t="shared" si="10"/>
        <v>2.7027027027027026</v>
      </c>
      <c r="V32" s="14">
        <f t="shared" si="10"/>
        <v>12.70384210526316</v>
      </c>
      <c r="W32" s="14">
        <f t="shared" si="10"/>
        <v>-18.937195901881644</v>
      </c>
      <c r="X32" s="14">
        <f t="shared" si="10"/>
        <v>9.735191320483198</v>
      </c>
      <c r="Y32" s="14">
        <f t="shared" si="10"/>
        <v>-6.029148813079903</v>
      </c>
      <c r="Z32" s="50">
        <f t="shared" si="10"/>
        <v>4.982625698324027</v>
      </c>
      <c r="AA32" s="50">
        <f t="shared" si="10"/>
        <v>12.845541347889968</v>
      </c>
      <c r="AB32" s="50">
        <f t="shared" si="10"/>
        <v>0.5155190959458652</v>
      </c>
      <c r="AC32" s="50">
        <f t="shared" si="10"/>
        <v>-9.421382839325867</v>
      </c>
      <c r="AD32" s="13"/>
      <c r="AE32" s="39" t="s">
        <v>37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33.75" customHeight="1">
      <c r="A33" s="33" t="s">
        <v>38</v>
      </c>
      <c r="B33" s="13"/>
      <c r="C33" s="13"/>
      <c r="D33" s="13"/>
      <c r="E33" s="13"/>
      <c r="F33" s="22"/>
      <c r="G33" s="25"/>
      <c r="H33" s="26"/>
      <c r="I33" s="26"/>
      <c r="J33" s="26"/>
      <c r="K33" s="26"/>
      <c r="L33" s="26"/>
      <c r="M33" s="26"/>
      <c r="N33" s="26"/>
      <c r="O33" s="2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51"/>
      <c r="AA33" s="51"/>
      <c r="AB33" s="51"/>
      <c r="AC33" s="51"/>
      <c r="AD33" s="11"/>
      <c r="AE33" s="32" t="s">
        <v>39</v>
      </c>
      <c r="AF33" s="1"/>
      <c r="AG33" s="1"/>
      <c r="AH33" s="1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33.75" customHeight="1">
      <c r="A34" s="38" t="s">
        <v>42</v>
      </c>
      <c r="B34" s="13">
        <v>10050</v>
      </c>
      <c r="C34" s="13">
        <v>9855</v>
      </c>
      <c r="D34" s="13">
        <v>9945</v>
      </c>
      <c r="E34" s="13">
        <v>10985</v>
      </c>
      <c r="F34" s="22">
        <v>10746</v>
      </c>
      <c r="G34" s="22">
        <v>10052</v>
      </c>
      <c r="H34" s="24">
        <v>11003.433</v>
      </c>
      <c r="I34" s="24">
        <v>11350</v>
      </c>
      <c r="J34" s="24">
        <v>11820</v>
      </c>
      <c r="K34" s="24">
        <v>11850</v>
      </c>
      <c r="L34" s="24">
        <v>12615</v>
      </c>
      <c r="M34" s="24">
        <v>12600</v>
      </c>
      <c r="N34" s="24">
        <v>12750</v>
      </c>
      <c r="O34" s="24">
        <v>12150</v>
      </c>
      <c r="P34" s="14"/>
      <c r="Q34" s="14">
        <f aca="true" t="shared" si="11" ref="Q34:AC34">(C34-B34)/B34*100</f>
        <v>-1.9402985074626864</v>
      </c>
      <c r="R34" s="14">
        <f t="shared" si="11"/>
        <v>0.91324200913242</v>
      </c>
      <c r="S34" s="14">
        <f t="shared" si="11"/>
        <v>10.457516339869281</v>
      </c>
      <c r="T34" s="14">
        <f t="shared" si="11"/>
        <v>-2.1756941283568505</v>
      </c>
      <c r="U34" s="14">
        <f t="shared" si="11"/>
        <v>-6.45821701098083</v>
      </c>
      <c r="V34" s="14">
        <f t="shared" si="11"/>
        <v>9.465111420612821</v>
      </c>
      <c r="W34" s="14">
        <f t="shared" si="11"/>
        <v>3.1496261212296117</v>
      </c>
      <c r="X34" s="14">
        <f t="shared" si="11"/>
        <v>4.140969162995595</v>
      </c>
      <c r="Y34" s="14">
        <f t="shared" si="11"/>
        <v>0.25380710659898476</v>
      </c>
      <c r="Z34" s="50">
        <f t="shared" si="11"/>
        <v>6.455696202531645</v>
      </c>
      <c r="AA34" s="50">
        <f t="shared" si="11"/>
        <v>-0.11890606420927466</v>
      </c>
      <c r="AB34" s="50">
        <f t="shared" si="11"/>
        <v>1.1904761904761905</v>
      </c>
      <c r="AC34" s="50">
        <f t="shared" si="11"/>
        <v>-4.705882352941177</v>
      </c>
      <c r="AD34" s="13"/>
      <c r="AE34" s="39" t="s">
        <v>43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33.75" customHeight="1">
      <c r="A35" s="38" t="s">
        <v>40</v>
      </c>
      <c r="B35" s="13">
        <f>3970+1825</f>
        <v>5795</v>
      </c>
      <c r="C35" s="13">
        <v>5571</v>
      </c>
      <c r="D35" s="13">
        <v>5458</v>
      </c>
      <c r="E35" s="13">
        <v>5752</v>
      </c>
      <c r="F35" s="22">
        <v>5489</v>
      </c>
      <c r="G35" s="22">
        <v>5295</v>
      </c>
      <c r="H35" s="24">
        <v>5512.477</v>
      </c>
      <c r="I35" s="24">
        <v>5710.983</v>
      </c>
      <c r="J35" s="24">
        <v>5586.874</v>
      </c>
      <c r="K35" s="24">
        <v>5592.919</v>
      </c>
      <c r="L35" s="24">
        <v>5638.178</v>
      </c>
      <c r="M35" s="24">
        <v>5783.248</v>
      </c>
      <c r="N35" s="24">
        <v>5824.735</v>
      </c>
      <c r="O35" s="24">
        <v>5785.116</v>
      </c>
      <c r="P35" s="14"/>
      <c r="Q35" s="14">
        <f aca="true" t="shared" si="12" ref="Q35:AC35">(C35-B35)/B35*100</f>
        <v>-3.8654012079378774</v>
      </c>
      <c r="R35" s="14">
        <f t="shared" si="12"/>
        <v>-2.028361155986358</v>
      </c>
      <c r="S35" s="14">
        <f t="shared" si="12"/>
        <v>5.386588493953829</v>
      </c>
      <c r="T35" s="14">
        <f t="shared" si="12"/>
        <v>-4.572322670375521</v>
      </c>
      <c r="U35" s="14">
        <f t="shared" si="12"/>
        <v>-3.534341410092913</v>
      </c>
      <c r="V35" s="14">
        <f t="shared" si="12"/>
        <v>4.107214353163359</v>
      </c>
      <c r="W35" s="14">
        <f t="shared" si="12"/>
        <v>3.601030897725294</v>
      </c>
      <c r="X35" s="14">
        <f t="shared" si="12"/>
        <v>-2.1731635341936824</v>
      </c>
      <c r="Y35" s="14">
        <f t="shared" si="12"/>
        <v>0.10820004174069565</v>
      </c>
      <c r="Z35" s="50">
        <f t="shared" si="12"/>
        <v>0.809219657928177</v>
      </c>
      <c r="AA35" s="50">
        <f t="shared" si="12"/>
        <v>2.572994325471805</v>
      </c>
      <c r="AB35" s="50">
        <f t="shared" si="12"/>
        <v>0.7173650516111376</v>
      </c>
      <c r="AC35" s="50">
        <f t="shared" si="12"/>
        <v>-0.6801854504968843</v>
      </c>
      <c r="AD35" s="13"/>
      <c r="AE35" s="39" t="s">
        <v>41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33.75" customHeight="1">
      <c r="A36" s="3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52"/>
      <c r="AA36" s="52"/>
      <c r="AB36" s="52"/>
      <c r="AC36" s="52"/>
      <c r="AD36" s="11"/>
      <c r="AE36" s="32" t="s">
        <v>59</v>
      </c>
      <c r="AF36" s="1"/>
      <c r="AG36" s="1"/>
      <c r="AH36" s="1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33.75" customHeight="1">
      <c r="A37" s="41" t="s">
        <v>68</v>
      </c>
      <c r="B37" s="42">
        <v>78370.97017608632</v>
      </c>
      <c r="C37" s="43">
        <v>79585.31037769426</v>
      </c>
      <c r="D37" s="43">
        <v>74636.41278000204</v>
      </c>
      <c r="E37" s="42">
        <v>78013.73228262036</v>
      </c>
      <c r="F37" s="42">
        <v>81234.2739635119</v>
      </c>
      <c r="G37" s="42">
        <v>87464.90649750718</v>
      </c>
      <c r="H37" s="42">
        <v>90473.4894075171</v>
      </c>
      <c r="I37" s="42">
        <v>92459.74365095061</v>
      </c>
      <c r="J37" s="42">
        <v>94603.92470408791</v>
      </c>
      <c r="K37" s="42">
        <v>95164.94055702764</v>
      </c>
      <c r="L37" s="42">
        <v>104084.51034972281</v>
      </c>
      <c r="M37" s="44">
        <v>101399.80387114848</v>
      </c>
      <c r="N37" s="44">
        <v>106124.933060531</v>
      </c>
      <c r="O37" s="44"/>
      <c r="P37" s="45"/>
      <c r="Q37" s="45">
        <f>C37/B37*100-100</f>
        <v>1.5494770562103781</v>
      </c>
      <c r="R37" s="45">
        <f>D37/C37*100-100</f>
        <v>-6.218355591259055</v>
      </c>
      <c r="S37" s="45">
        <f aca="true" t="shared" si="13" ref="S37:AB37">(E37-D37)/D37*100</f>
        <v>4.525029240852311</v>
      </c>
      <c r="T37" s="45">
        <f t="shared" si="13"/>
        <v>4.128172805813841</v>
      </c>
      <c r="U37" s="45">
        <f t="shared" si="13"/>
        <v>7.669955340271637</v>
      </c>
      <c r="V37" s="45">
        <f t="shared" si="13"/>
        <v>3.439760048329405</v>
      </c>
      <c r="W37" s="45">
        <f t="shared" si="13"/>
        <v>2.1953991787438167</v>
      </c>
      <c r="X37" s="45">
        <f t="shared" si="13"/>
        <v>2.319042827148548</v>
      </c>
      <c r="Y37" s="45">
        <f t="shared" si="13"/>
        <v>0.5930154110355724</v>
      </c>
      <c r="Z37" s="45">
        <f t="shared" si="13"/>
        <v>9.372747716213947</v>
      </c>
      <c r="AA37" s="45">
        <f t="shared" si="13"/>
        <v>-2.579352556450276</v>
      </c>
      <c r="AB37" s="45">
        <f t="shared" si="13"/>
        <v>4.65989973253485</v>
      </c>
      <c r="AC37" s="45"/>
      <c r="AD37" s="44"/>
      <c r="AE37" s="46" t="s">
        <v>69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30" customHeight="1">
      <c r="A38" s="7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  <c r="Q38" s="4"/>
      <c r="R38" s="4"/>
      <c r="S38" s="4"/>
      <c r="T38" s="2"/>
      <c r="U38" s="2"/>
      <c r="V38" s="2"/>
      <c r="W38" s="2"/>
      <c r="X38" s="2"/>
      <c r="Y38" s="2"/>
      <c r="Z38" s="1"/>
      <c r="AA38" s="1"/>
      <c r="AB38" s="1"/>
      <c r="AC38" s="1"/>
      <c r="AD38" s="2"/>
      <c r="AE38" s="17" t="s">
        <v>61</v>
      </c>
      <c r="AF38" s="1"/>
      <c r="AG38" s="1"/>
      <c r="AH38" s="1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2" ht="23.25" customHeight="1">
      <c r="A39" s="53" t="s">
        <v>72</v>
      </c>
      <c r="B39" s="54"/>
      <c r="C39" s="54"/>
      <c r="D39" s="54"/>
      <c r="E39" s="54"/>
      <c r="F39" s="54"/>
      <c r="G39" s="54"/>
      <c r="H39" s="1"/>
      <c r="I39" s="1"/>
      <c r="J39" s="1"/>
      <c r="K39" s="1"/>
      <c r="L39" s="1"/>
      <c r="M39" s="1"/>
      <c r="N39" s="1"/>
      <c r="O39" s="1"/>
      <c r="P39" s="1"/>
      <c r="Q39" s="4"/>
      <c r="U39" s="19"/>
      <c r="V39" s="19"/>
      <c r="W39" s="19"/>
      <c r="X39" s="19"/>
      <c r="Y39" s="19"/>
      <c r="Z39" s="1"/>
      <c r="AA39" s="1"/>
      <c r="AB39" s="1"/>
      <c r="AC39" s="1"/>
      <c r="AD39" s="19"/>
      <c r="AE39" s="49" t="s">
        <v>71</v>
      </c>
      <c r="AF39" s="18"/>
      <c r="AG39" s="1"/>
      <c r="AH39" s="1"/>
      <c r="AI39" s="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5"/>
      <c r="S41" s="5"/>
      <c r="T41" s="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2:62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5"/>
      <c r="S42" s="5"/>
      <c r="T42" s="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2:62" ht="15">
      <c r="B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  <c r="R43" s="5"/>
      <c r="S43" s="5"/>
      <c r="T43" s="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5"/>
      <c r="S44" s="5"/>
      <c r="T44" s="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5"/>
      <c r="S45" s="5"/>
      <c r="T45" s="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"/>
      <c r="R46" s="5"/>
      <c r="S46" s="5"/>
      <c r="T46" s="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2:62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"/>
      <c r="R47" s="5"/>
      <c r="S47" s="5"/>
      <c r="T47" s="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2" ht="25.5">
      <c r="B48" s="2"/>
      <c r="C48" s="2"/>
      <c r="D48" s="2"/>
      <c r="E48" s="2"/>
      <c r="F48" s="2"/>
      <c r="G48" s="2"/>
      <c r="H48" s="2"/>
      <c r="I48" s="2"/>
      <c r="J48" s="47"/>
      <c r="K48" s="48"/>
      <c r="L48" s="48"/>
      <c r="M48" s="48"/>
      <c r="N48" s="48"/>
      <c r="O48" s="48"/>
      <c r="P48" s="2"/>
      <c r="Q48" s="5"/>
      <c r="R48" s="5"/>
      <c r="S48" s="5"/>
      <c r="T48" s="5"/>
      <c r="U48" s="2"/>
      <c r="V48" s="2"/>
      <c r="W48" s="2"/>
      <c r="X48" s="2"/>
      <c r="Y48" s="2"/>
      <c r="Z48" s="48"/>
      <c r="AA48" s="48"/>
      <c r="AB48" s="48"/>
      <c r="AC48" s="4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/>
      <c r="R49" s="5"/>
      <c r="S49" s="5"/>
      <c r="T49" s="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5"/>
      <c r="S50" s="5"/>
      <c r="T50" s="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2:62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29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Z59" s="2"/>
      <c r="AA59" s="2"/>
      <c r="AB59" s="2"/>
      <c r="AC59" s="2"/>
    </row>
    <row r="60" spans="2:29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Z60" s="2"/>
      <c r="AA60" s="2"/>
      <c r="AB60" s="2"/>
      <c r="AC60" s="2"/>
    </row>
    <row r="61" spans="2:29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Z61" s="2"/>
      <c r="AA61" s="2"/>
      <c r="AB61" s="2"/>
      <c r="AC61" s="2"/>
    </row>
    <row r="62" spans="2:29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Z62" s="2"/>
      <c r="AA62" s="2"/>
      <c r="AB62" s="2"/>
      <c r="AC62" s="2"/>
    </row>
    <row r="63" spans="2:29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Z63" s="2"/>
      <c r="AA63" s="2"/>
      <c r="AB63" s="2"/>
      <c r="AC63" s="2"/>
    </row>
    <row r="64" spans="2:29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Z64" s="2"/>
      <c r="AA64" s="2"/>
      <c r="AB64" s="2"/>
      <c r="AC64" s="2"/>
    </row>
    <row r="65" spans="2:29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Z65" s="2"/>
      <c r="AA65" s="2"/>
      <c r="AB65" s="2"/>
      <c r="AC65" s="2"/>
    </row>
    <row r="66" spans="2:29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Z66" s="2"/>
      <c r="AA66" s="2"/>
      <c r="AB66" s="2"/>
      <c r="AC66" s="2"/>
    </row>
    <row r="67" spans="2:29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Z67" s="2"/>
      <c r="AA67" s="2"/>
      <c r="AB67" s="2"/>
      <c r="AC67" s="2"/>
    </row>
    <row r="68" spans="2:29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Z68" s="2"/>
      <c r="AA68" s="2"/>
      <c r="AB68" s="2"/>
      <c r="AC68" s="2"/>
    </row>
    <row r="69" spans="2:29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Z69" s="2"/>
      <c r="AA69" s="2"/>
      <c r="AB69" s="2"/>
      <c r="AC69" s="2"/>
    </row>
    <row r="70" spans="2:29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Z70" s="2"/>
      <c r="AA70" s="2"/>
      <c r="AB70" s="2"/>
      <c r="AC70" s="2"/>
    </row>
    <row r="71" spans="2:29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Z71" s="2"/>
      <c r="AA71" s="2"/>
      <c r="AB71" s="2"/>
      <c r="AC71" s="2"/>
    </row>
    <row r="72" spans="2:29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Z72" s="2"/>
      <c r="AA72" s="2"/>
      <c r="AB72" s="2"/>
      <c r="AC72" s="2"/>
    </row>
    <row r="73" spans="2:29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Z73" s="2"/>
      <c r="AA73" s="2"/>
      <c r="AB73" s="2"/>
      <c r="AC73" s="2"/>
    </row>
    <row r="74" spans="2:29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Z74" s="2"/>
      <c r="AA74" s="2"/>
      <c r="AB74" s="2"/>
      <c r="AC74" s="2"/>
    </row>
    <row r="75" spans="2:29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Z75" s="2"/>
      <c r="AA75" s="2"/>
      <c r="AB75" s="2"/>
      <c r="AC75" s="2"/>
    </row>
    <row r="76" spans="2:29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Z76" s="2"/>
      <c r="AA76" s="2"/>
      <c r="AB76" s="2"/>
      <c r="AC76" s="2"/>
    </row>
    <row r="77" spans="2:29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Z77" s="2"/>
      <c r="AA77" s="2"/>
      <c r="AB77" s="2"/>
      <c r="AC77" s="2"/>
    </row>
    <row r="78" spans="2:29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Z78" s="2"/>
      <c r="AA78" s="2"/>
      <c r="AB78" s="2"/>
      <c r="AC78" s="2"/>
    </row>
    <row r="79" spans="2:29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Z79" s="2"/>
      <c r="AA79" s="2"/>
      <c r="AB79" s="2"/>
      <c r="AC79" s="2"/>
    </row>
    <row r="80" spans="2:29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Z80" s="2"/>
      <c r="AA80" s="2"/>
      <c r="AB80" s="2"/>
      <c r="AC80" s="2"/>
    </row>
    <row r="81" spans="2:29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Z81" s="2"/>
      <c r="AA81" s="2"/>
      <c r="AB81" s="2"/>
      <c r="AC81" s="2"/>
    </row>
    <row r="82" spans="2:29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Z82" s="2"/>
      <c r="AA82" s="2"/>
      <c r="AB82" s="2"/>
      <c r="AC82" s="2"/>
    </row>
    <row r="83" spans="2:29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Z83" s="2"/>
      <c r="AA83" s="2"/>
      <c r="AB83" s="2"/>
      <c r="AC83" s="2"/>
    </row>
    <row r="84" spans="2:29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Z84" s="2"/>
      <c r="AA84" s="2"/>
      <c r="AB84" s="2"/>
      <c r="AC84" s="2"/>
    </row>
    <row r="85" spans="2:29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Z85" s="2"/>
      <c r="AA85" s="2"/>
      <c r="AB85" s="2"/>
      <c r="AC85" s="2"/>
    </row>
    <row r="86" spans="2:29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Z86" s="2"/>
      <c r="AA86" s="2"/>
      <c r="AB86" s="2"/>
      <c r="AC86" s="2"/>
    </row>
    <row r="87" spans="2:29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Z87" s="2"/>
      <c r="AA87" s="2"/>
      <c r="AB87" s="2"/>
      <c r="AC87" s="2"/>
    </row>
  </sheetData>
  <sheetProtection/>
  <mergeCells count="5">
    <mergeCell ref="A39:G39"/>
    <mergeCell ref="B3:O3"/>
    <mergeCell ref="B4:O4"/>
    <mergeCell ref="Q3:AC3"/>
    <mergeCell ref="Q4:AC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2013-11-15T12:14:48Z</cp:lastPrinted>
  <dcterms:created xsi:type="dcterms:W3CDTF">1998-04-14T11:02:32Z</dcterms:created>
  <dcterms:modified xsi:type="dcterms:W3CDTF">2019-01-28T11:28:04Z</dcterms:modified>
  <cp:category/>
  <cp:version/>
  <cp:contentType/>
  <cp:contentStatus/>
</cp:coreProperties>
</file>