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76" windowWidth="9720" windowHeight="6285" activeTab="1"/>
  </bookViews>
  <sheets>
    <sheet name="4.8.I Toplam mali varlıklar" sheetId="1" r:id="rId1"/>
    <sheet name="4.8.II Toplam mali varlıklar" sheetId="2" r:id="rId2"/>
  </sheets>
  <definedNames>
    <definedName name="_xlnm.Print_Area" localSheetId="0">'4.8.I Toplam mali varlıklar'!$A$1:$O$49</definedName>
    <definedName name="_xlnm.Print_Area" localSheetId="1">'4.8.II Toplam mali varlıklar'!$A$1:$O$48</definedName>
  </definedNames>
  <calcPr fullCalcOnLoad="1"/>
</workbook>
</file>

<file path=xl/sharedStrings.xml><?xml version="1.0" encoding="utf-8"?>
<sst xmlns="http://schemas.openxmlformats.org/spreadsheetml/2006/main" count="306" uniqueCount="58">
  <si>
    <t xml:space="preserve"> TOTAL DEPOSITS (1)</t>
  </si>
  <si>
    <t xml:space="preserve">  Türk Lirası</t>
  </si>
  <si>
    <t xml:space="preserve">     - Tasarruf Mev.</t>
  </si>
  <si>
    <t xml:space="preserve">     - Saving Deposits</t>
  </si>
  <si>
    <t xml:space="preserve">     - Diğer    </t>
  </si>
  <si>
    <t xml:space="preserve">     - Other    </t>
  </si>
  <si>
    <t xml:space="preserve">  Döviz Tevdiat Hes. </t>
  </si>
  <si>
    <t xml:space="preserve">    FX Deposits</t>
  </si>
  <si>
    <t>MENKUL KIYMET.</t>
  </si>
  <si>
    <t xml:space="preserve">  SECURITIES</t>
  </si>
  <si>
    <t xml:space="preserve">  Kamu</t>
  </si>
  <si>
    <t xml:space="preserve">     - Hazine Bonosu</t>
  </si>
  <si>
    <t xml:space="preserve">   - Treasury Bills</t>
  </si>
  <si>
    <t xml:space="preserve">     - Devlet Tahvili</t>
  </si>
  <si>
    <t xml:space="preserve">   - Government Bonds</t>
  </si>
  <si>
    <t xml:space="preserve">  Özel</t>
  </si>
  <si>
    <t xml:space="preserve">  Private</t>
  </si>
  <si>
    <t xml:space="preserve">     - Hisse Senedi</t>
  </si>
  <si>
    <t xml:space="preserve">     - Stocks</t>
  </si>
  <si>
    <t xml:space="preserve">     - Varlığa Day. M.K.</t>
  </si>
  <si>
    <t xml:space="preserve">     - Asset Backet Sec.</t>
  </si>
  <si>
    <t>TOPLAM</t>
  </si>
  <si>
    <t xml:space="preserve">    TOTAL</t>
  </si>
  <si>
    <t xml:space="preserve">  Public</t>
  </si>
  <si>
    <t>(1) Bankalararası mevduat hariç</t>
  </si>
  <si>
    <t>KAYNAK: SPK, TCMB, HM</t>
  </si>
  <si>
    <t xml:space="preserve"> TOPLAM MEVDUAT (1)</t>
  </si>
  <si>
    <t xml:space="preserve">     - Government Bonds</t>
  </si>
  <si>
    <t xml:space="preserve">     - Treasury Bills</t>
  </si>
  <si>
    <t>SOURCE: CMB, CBRT, UT</t>
  </si>
  <si>
    <t>(2) Eski para arzı tanımlarına göre (TÜİK 1998 bazlı GSYH değerleri)</t>
  </si>
  <si>
    <t>(2) According to the old money supply definitions (Based on 1998 TURKSTAT GDP values)</t>
  </si>
  <si>
    <t xml:space="preserve">   TL Deposits</t>
  </si>
  <si>
    <t xml:space="preserve">    TL Deposits</t>
  </si>
  <si>
    <t>T.MALİ V./ GSYH (2) (Yüzde)</t>
  </si>
  <si>
    <t>M2 / GSYH (2)  (Yüzde)</t>
  </si>
  <si>
    <t>M2Y / GSYH (2)  (Yüzde)</t>
  </si>
  <si>
    <t>TABLO 4.8 : TOPLAM MALİ VARLIKLAR (DEVAM)</t>
  </si>
  <si>
    <t>TABLO 4.8 : TOPLAM MALİ VARLIKLAR</t>
  </si>
  <si>
    <t>TABLE 4.8 : TOTAL FINANCIAL ASSETS</t>
  </si>
  <si>
    <t>TABLE 4.8 : TOTAL FINANCIAL ASSETS (CONTINUED)</t>
  </si>
  <si>
    <t>TOT. FIN. ASSET./GDP (2) (Percent)</t>
  </si>
  <si>
    <t xml:space="preserve">   M2 / GDP (2) (Percent)</t>
  </si>
  <si>
    <t xml:space="preserve">   M2Y / GDP (2) (Percent)</t>
  </si>
  <si>
    <t>(Bin TL)</t>
  </si>
  <si>
    <t xml:space="preserve"> (In Thousands of TL)</t>
  </si>
  <si>
    <t>(In Thousands of TL)</t>
  </si>
  <si>
    <t>(1) Bankalararası mevduat hariçtir.</t>
  </si>
  <si>
    <t>(1) Excluding İnterbank deposits</t>
  </si>
  <si>
    <t>..</t>
  </si>
  <si>
    <t xml:space="preserve">     - Tahvil</t>
  </si>
  <si>
    <t xml:space="preserve">     - Banka Bonosu</t>
  </si>
  <si>
    <t xml:space="preserve">     - Corporate Bonds</t>
  </si>
  <si>
    <t xml:space="preserve">     - Bank Bills</t>
  </si>
  <si>
    <t>(1) Excluding interbank deposits</t>
  </si>
  <si>
    <t>(2) Until 2005 old money supply definitions, after 2006 new money supply definitions are used. (Based on 1998 TURKSTAT GDP values)</t>
  </si>
  <si>
    <t>(2) 2005 yılına kadar eski para arzı, 2006 yılından itibaren ise yeni para arzı tanımına göre açıklanan veriler kullanılmıştır. (TÜİK 1998 bazlı GSYH değerleri)</t>
  </si>
  <si>
    <t>-</t>
  </si>
</sst>
</file>

<file path=xl/styles.xml><?xml version="1.0" encoding="utf-8"?>
<styleSheet xmlns="http://schemas.openxmlformats.org/spreadsheetml/2006/main">
  <numFmts count="4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  <numFmt numFmtId="181" formatCode="0.0_)"/>
    <numFmt numFmtId="182" formatCode="#,##0.0"/>
    <numFmt numFmtId="183" formatCode="#,##0.0_);\(#,##0.0\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00"/>
    <numFmt numFmtId="189" formatCode="0.00000"/>
    <numFmt numFmtId="190" formatCode="0.0000"/>
    <numFmt numFmtId="191" formatCode="0.000"/>
    <numFmt numFmtId="192" formatCode="#,##0.0\ _T_L;\-#,##0.0\ _T_L"/>
    <numFmt numFmtId="193" formatCode="#,##0.0_);\(#,##0.000\)"/>
    <numFmt numFmtId="194" formatCode="0.0000000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  <numFmt numFmtId="199" formatCode="#,##0.0\ _₺;\-#,##0.0\ _₺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"/>
      <color indexed="12"/>
      <name val="SWISS"/>
      <family val="0"/>
    </font>
    <font>
      <u val="single"/>
      <sz val="9"/>
      <color indexed="36"/>
      <name val="SWISS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b/>
      <sz val="14"/>
      <name val="Tahoma"/>
      <family val="2"/>
    </font>
    <font>
      <b/>
      <sz val="14"/>
      <color indexed="8"/>
      <name val="Arial Tur"/>
      <family val="0"/>
    </font>
    <font>
      <sz val="14"/>
      <name val="Tahoma"/>
      <family val="2"/>
    </font>
    <font>
      <b/>
      <sz val="14"/>
      <color indexed="8"/>
      <name val="Tahoma"/>
      <family val="2"/>
    </font>
    <font>
      <b/>
      <sz val="16"/>
      <name val="Tahoma"/>
      <family val="2"/>
    </font>
    <font>
      <sz val="16"/>
      <name val="SWISS"/>
      <family val="0"/>
    </font>
    <font>
      <sz val="16"/>
      <name val="Tahoma"/>
      <family val="2"/>
    </font>
    <font>
      <sz val="16"/>
      <color indexed="10"/>
      <name val="Tahoma"/>
      <family val="2"/>
    </font>
    <font>
      <b/>
      <sz val="18"/>
      <name val="Tahoma"/>
      <family val="2"/>
    </font>
    <font>
      <b/>
      <sz val="18"/>
      <color indexed="8"/>
      <name val="Tahoma"/>
      <family val="2"/>
    </font>
    <font>
      <b/>
      <sz val="18"/>
      <color indexed="8"/>
      <name val="Arial Tur"/>
      <family val="0"/>
    </font>
    <font>
      <sz val="18"/>
      <name val="Tahoma"/>
      <family val="2"/>
    </font>
    <font>
      <sz val="14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/>
      <protection/>
    </xf>
    <xf numFmtId="181" fontId="10" fillId="33" borderId="10" xfId="0" applyNumberFormat="1" applyFont="1" applyFill="1" applyBorder="1" applyAlignment="1" applyProtection="1">
      <alignment/>
      <protection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 applyProtection="1">
      <alignment/>
      <protection/>
    </xf>
    <xf numFmtId="0" fontId="11" fillId="33" borderId="0" xfId="0" applyNumberFormat="1" applyFont="1" applyFill="1" applyAlignment="1">
      <alignment/>
    </xf>
    <xf numFmtId="0" fontId="10" fillId="33" borderId="0" xfId="0" applyFont="1" applyFill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37" fontId="10" fillId="33" borderId="12" xfId="0" applyNumberFormat="1" applyFont="1" applyFill="1" applyBorder="1" applyAlignment="1" applyProtection="1">
      <alignment/>
      <protection/>
    </xf>
    <xf numFmtId="37" fontId="10" fillId="33" borderId="0" xfId="0" applyNumberFormat="1" applyFont="1" applyFill="1" applyAlignment="1" applyProtection="1">
      <alignment/>
      <protection/>
    </xf>
    <xf numFmtId="181" fontId="10" fillId="33" borderId="12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181" fontId="10" fillId="33" borderId="15" xfId="0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Alignment="1">
      <alignment horizontal="left"/>
    </xf>
    <xf numFmtId="0" fontId="11" fillId="33" borderId="0" xfId="0" applyNumberFormat="1" applyFont="1" applyFill="1" applyBorder="1" applyAlignment="1">
      <alignment horizontal="center"/>
    </xf>
    <xf numFmtId="0" fontId="10" fillId="33" borderId="16" xfId="0" applyFont="1" applyFill="1" applyBorder="1" applyAlignment="1" applyProtection="1">
      <alignment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/>
      <protection/>
    </xf>
    <xf numFmtId="1" fontId="10" fillId="33" borderId="17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 applyProtection="1">
      <alignment/>
      <protection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 applyProtection="1">
      <alignment horizontal="right"/>
      <protection/>
    </xf>
    <xf numFmtId="3" fontId="17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 applyProtection="1">
      <alignment horizontal="right"/>
      <protection/>
    </xf>
    <xf numFmtId="0" fontId="18" fillId="33" borderId="0" xfId="0" applyFont="1" applyFill="1" applyAlignment="1" applyProtection="1">
      <alignment/>
      <protection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 applyProtection="1">
      <alignment/>
      <protection/>
    </xf>
    <xf numFmtId="0" fontId="20" fillId="33" borderId="0" xfId="0" applyNumberFormat="1" applyFont="1" applyFill="1" applyBorder="1" applyAlignment="1">
      <alignment horizontal="right"/>
    </xf>
    <xf numFmtId="0" fontId="18" fillId="33" borderId="16" xfId="0" applyFont="1" applyFill="1" applyBorder="1" applyAlignment="1" applyProtection="1">
      <alignment/>
      <protection/>
    </xf>
    <xf numFmtId="1" fontId="18" fillId="33" borderId="17" xfId="0" applyNumberFormat="1" applyFont="1" applyFill="1" applyBorder="1" applyAlignment="1" applyProtection="1">
      <alignment horizontal="center"/>
      <protection/>
    </xf>
    <xf numFmtId="37" fontId="18" fillId="33" borderId="17" xfId="0" applyNumberFormat="1" applyFont="1" applyFill="1" applyBorder="1" applyAlignment="1" applyProtection="1">
      <alignment/>
      <protection/>
    </xf>
    <xf numFmtId="0" fontId="18" fillId="33" borderId="18" xfId="0" applyFont="1" applyFill="1" applyBorder="1" applyAlignment="1">
      <alignment/>
    </xf>
    <xf numFmtId="0" fontId="18" fillId="33" borderId="11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8" fillId="33" borderId="12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12" xfId="0" applyFont="1" applyFill="1" applyBorder="1" applyAlignment="1" applyProtection="1">
      <alignment/>
      <protection/>
    </xf>
    <xf numFmtId="181" fontId="21" fillId="33" borderId="0" xfId="0" applyNumberFormat="1" applyFont="1" applyFill="1" applyBorder="1" applyAlignment="1" applyProtection="1">
      <alignment horizontal="center"/>
      <protection/>
    </xf>
    <xf numFmtId="181" fontId="18" fillId="33" borderId="12" xfId="0" applyNumberFormat="1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181" fontId="21" fillId="33" borderId="14" xfId="0" applyNumberFormat="1" applyFont="1" applyFill="1" applyBorder="1" applyAlignment="1" applyProtection="1">
      <alignment horizontal="center"/>
      <protection/>
    </xf>
    <xf numFmtId="0" fontId="18" fillId="33" borderId="14" xfId="0" applyFont="1" applyFill="1" applyBorder="1" applyAlignment="1" applyProtection="1">
      <alignment/>
      <protection/>
    </xf>
    <xf numFmtId="181" fontId="18" fillId="33" borderId="15" xfId="0" applyNumberFormat="1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1" fillId="33" borderId="0" xfId="0" applyFont="1" applyFill="1" applyAlignment="1">
      <alignment/>
    </xf>
    <xf numFmtId="0" fontId="18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Alignment="1" applyProtection="1">
      <alignment horizontal="center"/>
      <protection/>
    </xf>
    <xf numFmtId="0" fontId="16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horizontal="right" vertical="center"/>
      <protection/>
    </xf>
    <xf numFmtId="3" fontId="22" fillId="33" borderId="0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37" fontId="21" fillId="33" borderId="0" xfId="0" applyNumberFormat="1" applyFont="1" applyFill="1" applyBorder="1" applyAlignment="1" applyProtection="1">
      <alignment horizontal="center"/>
      <protection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37" fontId="12" fillId="33" borderId="0" xfId="0" applyNumberFormat="1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192" fontId="12" fillId="33" borderId="0" xfId="0" applyNumberFormat="1" applyFont="1" applyFill="1" applyBorder="1" applyAlignment="1" applyProtection="1">
      <alignment horizontal="center"/>
      <protection/>
    </xf>
    <xf numFmtId="192" fontId="12" fillId="33" borderId="19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180" fontId="12" fillId="33" borderId="0" xfId="0" applyNumberFormat="1" applyFont="1" applyFill="1" applyBorder="1" applyAlignment="1" applyProtection="1">
      <alignment horizontal="center"/>
      <protection/>
    </xf>
    <xf numFmtId="180" fontId="12" fillId="33" borderId="19" xfId="0" applyNumberFormat="1" applyFont="1" applyFill="1" applyBorder="1" applyAlignment="1" applyProtection="1">
      <alignment horizontal="center"/>
      <protection/>
    </xf>
    <xf numFmtId="180" fontId="10" fillId="33" borderId="10" xfId="0" applyNumberFormat="1" applyFont="1" applyFill="1" applyBorder="1" applyAlignment="1" applyProtection="1">
      <alignment horizontal="center"/>
      <protection/>
    </xf>
    <xf numFmtId="37" fontId="10" fillId="33" borderId="10" xfId="0" applyNumberFormat="1" applyFont="1" applyFill="1" applyBorder="1" applyAlignment="1" applyProtection="1">
      <alignment horizontal="center"/>
      <protection/>
    </xf>
    <xf numFmtId="182" fontId="22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Alignment="1" applyProtection="1">
      <alignment horizontal="right"/>
      <protection/>
    </xf>
    <xf numFmtId="0" fontId="13" fillId="33" borderId="0" xfId="0" applyNumberFormat="1" applyFont="1" applyFill="1" applyBorder="1" applyAlignment="1">
      <alignment horizontal="right"/>
    </xf>
    <xf numFmtId="0" fontId="14" fillId="33" borderId="0" xfId="0" applyFont="1" applyFill="1" applyAlignment="1">
      <alignment vertical="center" textRotation="180"/>
    </xf>
    <xf numFmtId="0" fontId="16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9" fillId="33" borderId="0" xfId="0" applyNumberFormat="1" applyFont="1" applyFill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view="pageBreakPreview" zoomScale="60" zoomScaleNormal="80" zoomScalePageLayoutView="0" workbookViewId="0" topLeftCell="A1">
      <selection activeCell="N45" sqref="N45"/>
    </sheetView>
  </sheetViews>
  <sheetFormatPr defaultColWidth="8.796875" defaultRowHeight="15"/>
  <cols>
    <col min="1" max="1" width="36.8984375" style="4" customWidth="1"/>
    <col min="2" max="2" width="11.19921875" style="70" customWidth="1"/>
    <col min="3" max="3" width="10.19921875" style="70" customWidth="1"/>
    <col min="4" max="4" width="11" style="70" customWidth="1"/>
    <col min="5" max="5" width="11.19921875" style="70" customWidth="1"/>
    <col min="6" max="6" width="10.8984375" style="70" bestFit="1" customWidth="1"/>
    <col min="7" max="7" width="12" style="70" customWidth="1"/>
    <col min="8" max="8" width="13.69921875" style="70" customWidth="1"/>
    <col min="9" max="9" width="13" style="70" customWidth="1"/>
    <col min="10" max="10" width="11.8984375" style="70" bestFit="1" customWidth="1"/>
    <col min="11" max="11" width="14.3984375" style="70" customWidth="1"/>
    <col min="12" max="13" width="13.796875" style="70" customWidth="1"/>
    <col min="14" max="14" width="33.8984375" style="4" customWidth="1"/>
    <col min="15" max="16384" width="8.8984375" style="4" customWidth="1"/>
  </cols>
  <sheetData>
    <row r="1" spans="1:26" ht="18">
      <c r="A1" s="3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5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87" t="s">
        <v>44</v>
      </c>
      <c r="O2" s="87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">
      <c r="A3" s="5" t="s">
        <v>39</v>
      </c>
      <c r="B3" s="57"/>
      <c r="C3" s="57"/>
      <c r="D3" s="57"/>
      <c r="E3" s="57"/>
      <c r="F3" s="57"/>
      <c r="G3" s="57"/>
      <c r="H3" s="57"/>
      <c r="I3" s="57"/>
      <c r="J3" s="57"/>
      <c r="K3" s="57"/>
      <c r="N3" s="88" t="s">
        <v>46</v>
      </c>
      <c r="O3" s="88"/>
      <c r="P3" s="6"/>
      <c r="Q3" s="5"/>
      <c r="R3" s="5"/>
      <c r="S3" s="5"/>
      <c r="T3" s="5"/>
      <c r="U3" s="5"/>
      <c r="V3" s="5"/>
      <c r="W3" s="5"/>
      <c r="X3" s="7"/>
      <c r="Y3" s="5"/>
      <c r="Z3" s="5"/>
    </row>
    <row r="4" spans="1:26" ht="18">
      <c r="A4" s="5"/>
      <c r="B4" s="57"/>
      <c r="C4" s="57"/>
      <c r="D4" s="57"/>
      <c r="E4" s="57"/>
      <c r="F4" s="57"/>
      <c r="G4" s="57"/>
      <c r="H4" s="57"/>
      <c r="I4" s="57"/>
      <c r="J4" s="57"/>
      <c r="K4" s="57"/>
      <c r="L4" s="21"/>
      <c r="M4" s="21"/>
      <c r="N4" s="21"/>
      <c r="O4" s="6"/>
      <c r="P4" s="6"/>
      <c r="Q4" s="5"/>
      <c r="R4" s="5"/>
      <c r="S4" s="5"/>
      <c r="T4" s="5"/>
      <c r="U4" s="5"/>
      <c r="V4" s="5"/>
      <c r="W4" s="5"/>
      <c r="X4" s="7"/>
      <c r="Y4" s="5"/>
      <c r="Z4" s="5"/>
    </row>
    <row r="5" spans="1:17" ht="18">
      <c r="A5" s="22"/>
      <c r="B5" s="23">
        <v>1970</v>
      </c>
      <c r="C5" s="23">
        <v>1971</v>
      </c>
      <c r="D5" s="23">
        <v>1972</v>
      </c>
      <c r="E5" s="23">
        <v>1973</v>
      </c>
      <c r="F5" s="23">
        <v>1974</v>
      </c>
      <c r="G5" s="23">
        <v>1975</v>
      </c>
      <c r="H5" s="23">
        <v>1976</v>
      </c>
      <c r="I5" s="23">
        <v>1977</v>
      </c>
      <c r="J5" s="23">
        <v>1978</v>
      </c>
      <c r="K5" s="23">
        <v>1979</v>
      </c>
      <c r="L5" s="23">
        <v>1980</v>
      </c>
      <c r="M5" s="23">
        <v>1981</v>
      </c>
      <c r="N5" s="24"/>
      <c r="O5" s="25"/>
      <c r="P5" s="3"/>
      <c r="Q5" s="3"/>
    </row>
    <row r="6" spans="1:17" ht="18">
      <c r="A6" s="8" t="s">
        <v>26</v>
      </c>
      <c r="B6" s="71">
        <f>B7</f>
        <v>36.203</v>
      </c>
      <c r="C6" s="71">
        <f aca="true" t="shared" si="0" ref="C6:M6">C7</f>
        <v>48.071</v>
      </c>
      <c r="D6" s="71">
        <f t="shared" si="0"/>
        <v>62.497</v>
      </c>
      <c r="E6" s="71">
        <f t="shared" si="0"/>
        <v>79.936</v>
      </c>
      <c r="F6" s="71">
        <f t="shared" si="0"/>
        <v>98.3</v>
      </c>
      <c r="G6" s="71">
        <f t="shared" si="0"/>
        <v>130.4</v>
      </c>
      <c r="H6" s="71">
        <f t="shared" si="0"/>
        <v>158.2</v>
      </c>
      <c r="I6" s="71">
        <f t="shared" si="0"/>
        <v>206.3</v>
      </c>
      <c r="J6" s="71">
        <f t="shared" si="0"/>
        <v>268.632</v>
      </c>
      <c r="K6" s="71">
        <f t="shared" si="0"/>
        <v>432.057</v>
      </c>
      <c r="L6" s="71">
        <f t="shared" si="0"/>
        <v>745.8</v>
      </c>
      <c r="M6" s="71">
        <f t="shared" si="0"/>
        <v>1509.3</v>
      </c>
      <c r="N6" s="9" t="s">
        <v>0</v>
      </c>
      <c r="O6" s="10"/>
      <c r="P6" s="11"/>
      <c r="Q6" s="11"/>
    </row>
    <row r="7" spans="1:17" ht="18">
      <c r="A7" s="8" t="s">
        <v>1</v>
      </c>
      <c r="B7" s="71">
        <f>B8+B9</f>
        <v>36.203</v>
      </c>
      <c r="C7" s="71">
        <f>C8+C9</f>
        <v>48.071</v>
      </c>
      <c r="D7" s="71">
        <f aca="true" t="shared" si="1" ref="D7:M7">D8+D9</f>
        <v>62.497</v>
      </c>
      <c r="E7" s="71">
        <f t="shared" si="1"/>
        <v>79.936</v>
      </c>
      <c r="F7" s="71">
        <f t="shared" si="1"/>
        <v>98.3</v>
      </c>
      <c r="G7" s="71">
        <f t="shared" si="1"/>
        <v>130.4</v>
      </c>
      <c r="H7" s="71">
        <f t="shared" si="1"/>
        <v>158.2</v>
      </c>
      <c r="I7" s="71">
        <f t="shared" si="1"/>
        <v>206.3</v>
      </c>
      <c r="J7" s="71">
        <f t="shared" si="1"/>
        <v>268.632</v>
      </c>
      <c r="K7" s="71">
        <f t="shared" si="1"/>
        <v>432.057</v>
      </c>
      <c r="L7" s="71">
        <f t="shared" si="1"/>
        <v>745.8</v>
      </c>
      <c r="M7" s="71">
        <f t="shared" si="1"/>
        <v>1509.3</v>
      </c>
      <c r="N7" s="9" t="s">
        <v>33</v>
      </c>
      <c r="O7" s="10"/>
      <c r="P7" s="11"/>
      <c r="Q7" s="11"/>
    </row>
    <row r="8" spans="1:17" ht="18">
      <c r="A8" s="8" t="s">
        <v>2</v>
      </c>
      <c r="B8" s="71">
        <v>25</v>
      </c>
      <c r="C8" s="71">
        <v>33</v>
      </c>
      <c r="D8" s="71">
        <v>42</v>
      </c>
      <c r="E8" s="71">
        <v>53</v>
      </c>
      <c r="F8" s="71">
        <v>64</v>
      </c>
      <c r="G8" s="71">
        <v>81</v>
      </c>
      <c r="H8" s="71">
        <v>93</v>
      </c>
      <c r="I8" s="71">
        <v>117</v>
      </c>
      <c r="J8" s="71">
        <v>147</v>
      </c>
      <c r="K8" s="71">
        <v>225</v>
      </c>
      <c r="L8" s="71">
        <v>343</v>
      </c>
      <c r="M8" s="71">
        <v>832</v>
      </c>
      <c r="N8" s="9" t="s">
        <v>3</v>
      </c>
      <c r="O8" s="10"/>
      <c r="P8" s="11"/>
      <c r="Q8" s="11"/>
    </row>
    <row r="9" spans="1:17" ht="18">
      <c r="A9" s="8" t="s">
        <v>4</v>
      </c>
      <c r="B9" s="71">
        <v>11.203</v>
      </c>
      <c r="C9" s="71">
        <v>15.071</v>
      </c>
      <c r="D9" s="71">
        <v>20.497</v>
      </c>
      <c r="E9" s="71">
        <v>26.936</v>
      </c>
      <c r="F9" s="71">
        <v>34.3</v>
      </c>
      <c r="G9" s="71">
        <v>49.400000000000006</v>
      </c>
      <c r="H9" s="71">
        <v>65.2</v>
      </c>
      <c r="I9" s="71">
        <v>89.3</v>
      </c>
      <c r="J9" s="71">
        <v>121.632</v>
      </c>
      <c r="K9" s="71">
        <v>207.057</v>
      </c>
      <c r="L9" s="71">
        <v>402.79999999999995</v>
      </c>
      <c r="M9" s="71">
        <v>677.3</v>
      </c>
      <c r="N9" s="9" t="s">
        <v>5</v>
      </c>
      <c r="O9" s="10"/>
      <c r="P9" s="11"/>
      <c r="Q9" s="11"/>
    </row>
    <row r="10" spans="1:17" ht="18">
      <c r="A10" s="8" t="s">
        <v>6</v>
      </c>
      <c r="B10" s="80" t="s">
        <v>49</v>
      </c>
      <c r="C10" s="80" t="s">
        <v>49</v>
      </c>
      <c r="D10" s="80" t="s">
        <v>49</v>
      </c>
      <c r="E10" s="80" t="s">
        <v>49</v>
      </c>
      <c r="F10" s="80" t="s">
        <v>49</v>
      </c>
      <c r="G10" s="80" t="s">
        <v>49</v>
      </c>
      <c r="H10" s="80" t="s">
        <v>49</v>
      </c>
      <c r="I10" s="80" t="s">
        <v>49</v>
      </c>
      <c r="J10" s="80" t="s">
        <v>49</v>
      </c>
      <c r="K10" s="80" t="s">
        <v>49</v>
      </c>
      <c r="L10" s="80" t="s">
        <v>49</v>
      </c>
      <c r="M10" s="80" t="s">
        <v>49</v>
      </c>
      <c r="N10" s="9" t="s">
        <v>7</v>
      </c>
      <c r="O10" s="10"/>
      <c r="P10" s="11"/>
      <c r="Q10" s="11"/>
    </row>
    <row r="11" spans="1:17" ht="18">
      <c r="A11" s="8" t="s">
        <v>8</v>
      </c>
      <c r="B11" s="71">
        <v>10</v>
      </c>
      <c r="C11" s="71">
        <v>11.9</v>
      </c>
      <c r="D11" s="71">
        <v>16.8</v>
      </c>
      <c r="E11" s="71">
        <v>21.8</v>
      </c>
      <c r="F11" s="71">
        <v>25</v>
      </c>
      <c r="G11" s="71">
        <v>32.8</v>
      </c>
      <c r="H11" s="71">
        <v>51</v>
      </c>
      <c r="I11" s="71">
        <v>67.8</v>
      </c>
      <c r="J11" s="71">
        <v>93</v>
      </c>
      <c r="K11" s="71">
        <v>146.1</v>
      </c>
      <c r="L11" s="71">
        <v>260.7</v>
      </c>
      <c r="M11" s="71">
        <v>359</v>
      </c>
      <c r="N11" s="9" t="s">
        <v>9</v>
      </c>
      <c r="O11" s="10"/>
      <c r="P11" s="11"/>
      <c r="Q11" s="11"/>
    </row>
    <row r="12" spans="1:17" ht="18">
      <c r="A12" s="8" t="s">
        <v>10</v>
      </c>
      <c r="B12" s="71">
        <v>9</v>
      </c>
      <c r="C12" s="71">
        <v>10</v>
      </c>
      <c r="D12" s="71">
        <v>14</v>
      </c>
      <c r="E12" s="71">
        <v>17</v>
      </c>
      <c r="F12" s="71">
        <v>18</v>
      </c>
      <c r="G12" s="71">
        <v>24</v>
      </c>
      <c r="H12" s="71">
        <v>39</v>
      </c>
      <c r="I12" s="71">
        <v>52</v>
      </c>
      <c r="J12" s="71">
        <v>72</v>
      </c>
      <c r="K12" s="71">
        <v>114</v>
      </c>
      <c r="L12" s="71">
        <v>189.7</v>
      </c>
      <c r="M12" s="71">
        <v>248</v>
      </c>
      <c r="N12" s="9" t="s">
        <v>23</v>
      </c>
      <c r="O12" s="10"/>
      <c r="P12" s="11"/>
      <c r="Q12" s="11"/>
    </row>
    <row r="13" spans="1:17" ht="18">
      <c r="A13" s="8" t="s">
        <v>11</v>
      </c>
      <c r="B13" s="80" t="s">
        <v>49</v>
      </c>
      <c r="C13" s="80" t="s">
        <v>49</v>
      </c>
      <c r="D13" s="80" t="s">
        <v>49</v>
      </c>
      <c r="E13" s="80" t="s">
        <v>49</v>
      </c>
      <c r="F13" s="80" t="s">
        <v>49</v>
      </c>
      <c r="G13" s="71">
        <v>6</v>
      </c>
      <c r="H13" s="71">
        <v>6</v>
      </c>
      <c r="I13" s="71">
        <v>5</v>
      </c>
      <c r="J13" s="71">
        <v>5</v>
      </c>
      <c r="K13" s="71">
        <v>13</v>
      </c>
      <c r="L13" s="71">
        <v>48.7</v>
      </c>
      <c r="M13" s="71">
        <v>88</v>
      </c>
      <c r="N13" s="9" t="s">
        <v>12</v>
      </c>
      <c r="O13" s="10"/>
      <c r="P13" s="11"/>
      <c r="Q13" s="11"/>
    </row>
    <row r="14" spans="1:17" ht="18">
      <c r="A14" s="8" t="s">
        <v>13</v>
      </c>
      <c r="B14" s="80" t="s">
        <v>49</v>
      </c>
      <c r="C14" s="80" t="s">
        <v>49</v>
      </c>
      <c r="D14" s="80" t="s">
        <v>49</v>
      </c>
      <c r="E14" s="80" t="s">
        <v>49</v>
      </c>
      <c r="F14" s="80" t="s">
        <v>49</v>
      </c>
      <c r="G14" s="71">
        <v>18</v>
      </c>
      <c r="H14" s="71">
        <v>33</v>
      </c>
      <c r="I14" s="71">
        <v>47</v>
      </c>
      <c r="J14" s="71">
        <v>67</v>
      </c>
      <c r="K14" s="71">
        <v>101</v>
      </c>
      <c r="L14" s="71">
        <v>141</v>
      </c>
      <c r="M14" s="71">
        <v>160</v>
      </c>
      <c r="N14" s="9" t="s">
        <v>14</v>
      </c>
      <c r="O14" s="10"/>
      <c r="P14" s="11"/>
      <c r="Q14" s="11"/>
    </row>
    <row r="15" spans="1:17" ht="18">
      <c r="A15" s="8" t="s">
        <v>4</v>
      </c>
      <c r="B15" s="80" t="s">
        <v>49</v>
      </c>
      <c r="C15" s="80" t="s">
        <v>49</v>
      </c>
      <c r="D15" s="80" t="s">
        <v>49</v>
      </c>
      <c r="E15" s="80" t="s">
        <v>49</v>
      </c>
      <c r="F15" s="80" t="s">
        <v>49</v>
      </c>
      <c r="G15" s="80" t="s">
        <v>49</v>
      </c>
      <c r="H15" s="80" t="s">
        <v>49</v>
      </c>
      <c r="I15" s="80" t="s">
        <v>49</v>
      </c>
      <c r="J15" s="80" t="s">
        <v>49</v>
      </c>
      <c r="K15" s="80" t="s">
        <v>49</v>
      </c>
      <c r="L15" s="80" t="s">
        <v>49</v>
      </c>
      <c r="M15" s="80" t="s">
        <v>49</v>
      </c>
      <c r="N15" s="9" t="s">
        <v>5</v>
      </c>
      <c r="O15" s="10"/>
      <c r="P15" s="11"/>
      <c r="Q15" s="11"/>
    </row>
    <row r="16" spans="1:17" ht="18">
      <c r="A16" s="8" t="s">
        <v>15</v>
      </c>
      <c r="B16" s="71">
        <v>1.2</v>
      </c>
      <c r="C16" s="71">
        <v>1.9</v>
      </c>
      <c r="D16" s="71">
        <v>2.8</v>
      </c>
      <c r="E16" s="71">
        <v>4.8</v>
      </c>
      <c r="F16" s="71">
        <v>7</v>
      </c>
      <c r="G16" s="71">
        <v>8.8</v>
      </c>
      <c r="H16" s="71">
        <v>12</v>
      </c>
      <c r="I16" s="71">
        <v>15.8</v>
      </c>
      <c r="J16" s="71">
        <v>21</v>
      </c>
      <c r="K16" s="71">
        <v>32.1</v>
      </c>
      <c r="L16" s="71">
        <v>71</v>
      </c>
      <c r="M16" s="71">
        <v>111</v>
      </c>
      <c r="N16" s="9" t="s">
        <v>16</v>
      </c>
      <c r="O16" s="10"/>
      <c r="P16" s="11"/>
      <c r="Q16" s="11"/>
    </row>
    <row r="17" spans="1:17" ht="18">
      <c r="A17" s="8" t="s">
        <v>17</v>
      </c>
      <c r="B17" s="71">
        <v>0.6</v>
      </c>
      <c r="C17" s="71">
        <v>1.2</v>
      </c>
      <c r="D17" s="71">
        <v>1.9</v>
      </c>
      <c r="E17" s="71">
        <v>3.4</v>
      </c>
      <c r="F17" s="71">
        <v>5</v>
      </c>
      <c r="G17" s="71">
        <v>5.7</v>
      </c>
      <c r="H17" s="71">
        <v>7.6</v>
      </c>
      <c r="I17" s="71">
        <v>10.2</v>
      </c>
      <c r="J17" s="71">
        <v>14</v>
      </c>
      <c r="K17" s="71">
        <v>21.1</v>
      </c>
      <c r="L17" s="71">
        <v>43</v>
      </c>
      <c r="M17" s="71">
        <v>68</v>
      </c>
      <c r="N17" s="9" t="s">
        <v>18</v>
      </c>
      <c r="O17" s="10"/>
      <c r="P17" s="11"/>
      <c r="Q17" s="11"/>
    </row>
    <row r="18" spans="1:17" ht="18">
      <c r="A18" s="8" t="s">
        <v>50</v>
      </c>
      <c r="B18" s="80" t="s">
        <v>49</v>
      </c>
      <c r="C18" s="80" t="s">
        <v>49</v>
      </c>
      <c r="D18" s="80" t="s">
        <v>49</v>
      </c>
      <c r="E18" s="80" t="s">
        <v>49</v>
      </c>
      <c r="F18" s="80" t="s">
        <v>49</v>
      </c>
      <c r="G18" s="80" t="s">
        <v>49</v>
      </c>
      <c r="H18" s="80" t="s">
        <v>49</v>
      </c>
      <c r="I18" s="80" t="s">
        <v>49</v>
      </c>
      <c r="J18" s="80" t="s">
        <v>49</v>
      </c>
      <c r="K18" s="80" t="s">
        <v>49</v>
      </c>
      <c r="L18" s="80" t="s">
        <v>49</v>
      </c>
      <c r="M18" s="80" t="s">
        <v>49</v>
      </c>
      <c r="N18" s="9" t="s">
        <v>52</v>
      </c>
      <c r="O18" s="10"/>
      <c r="P18" s="11"/>
      <c r="Q18" s="11"/>
    </row>
    <row r="19" spans="1:17" ht="18">
      <c r="A19" s="8" t="s">
        <v>19</v>
      </c>
      <c r="B19" s="80" t="s">
        <v>49</v>
      </c>
      <c r="C19" s="80" t="s">
        <v>49</v>
      </c>
      <c r="D19" s="80" t="s">
        <v>49</v>
      </c>
      <c r="E19" s="80" t="s">
        <v>49</v>
      </c>
      <c r="F19" s="80" t="s">
        <v>49</v>
      </c>
      <c r="G19" s="80" t="s">
        <v>49</v>
      </c>
      <c r="H19" s="80" t="s">
        <v>49</v>
      </c>
      <c r="I19" s="80" t="s">
        <v>49</v>
      </c>
      <c r="J19" s="80" t="s">
        <v>49</v>
      </c>
      <c r="K19" s="80" t="s">
        <v>49</v>
      </c>
      <c r="L19" s="80" t="s">
        <v>49</v>
      </c>
      <c r="M19" s="80" t="s">
        <v>49</v>
      </c>
      <c r="N19" s="9" t="s">
        <v>20</v>
      </c>
      <c r="O19" s="10"/>
      <c r="P19" s="11"/>
      <c r="Q19" s="11"/>
    </row>
    <row r="20" spans="1:17" ht="18">
      <c r="A20" s="8" t="s">
        <v>4</v>
      </c>
      <c r="B20" s="71">
        <v>0.6</v>
      </c>
      <c r="C20" s="71">
        <v>0.7</v>
      </c>
      <c r="D20" s="71">
        <v>0.9</v>
      </c>
      <c r="E20" s="71">
        <v>1.4</v>
      </c>
      <c r="F20" s="71">
        <v>2</v>
      </c>
      <c r="G20" s="71">
        <v>3.1</v>
      </c>
      <c r="H20" s="71">
        <v>4.4</v>
      </c>
      <c r="I20" s="71">
        <v>5.6</v>
      </c>
      <c r="J20" s="71">
        <v>7</v>
      </c>
      <c r="K20" s="71">
        <v>11</v>
      </c>
      <c r="L20" s="71">
        <v>28</v>
      </c>
      <c r="M20" s="71">
        <v>43</v>
      </c>
      <c r="N20" s="9" t="s">
        <v>5</v>
      </c>
      <c r="O20" s="10"/>
      <c r="P20" s="11"/>
      <c r="Q20" s="11"/>
    </row>
    <row r="21" spans="1:17" ht="18">
      <c r="A21" s="8" t="s">
        <v>21</v>
      </c>
      <c r="B21" s="71">
        <f aca="true" t="shared" si="2" ref="B21:M21">B6+B11</f>
        <v>46.203</v>
      </c>
      <c r="C21" s="71">
        <f t="shared" si="2"/>
        <v>59.971</v>
      </c>
      <c r="D21" s="71">
        <f t="shared" si="2"/>
        <v>79.297</v>
      </c>
      <c r="E21" s="71">
        <f t="shared" si="2"/>
        <v>101.736</v>
      </c>
      <c r="F21" s="71">
        <f t="shared" si="2"/>
        <v>123.3</v>
      </c>
      <c r="G21" s="71">
        <f t="shared" si="2"/>
        <v>163.2</v>
      </c>
      <c r="H21" s="71">
        <f t="shared" si="2"/>
        <v>209.2</v>
      </c>
      <c r="I21" s="71">
        <f t="shared" si="2"/>
        <v>274.1</v>
      </c>
      <c r="J21" s="71">
        <f t="shared" si="2"/>
        <v>361.632</v>
      </c>
      <c r="K21" s="71">
        <f t="shared" si="2"/>
        <v>578.157</v>
      </c>
      <c r="L21" s="71">
        <f t="shared" si="2"/>
        <v>1006.5</v>
      </c>
      <c r="M21" s="71">
        <f t="shared" si="2"/>
        <v>1868.3</v>
      </c>
      <c r="N21" s="9" t="s">
        <v>22</v>
      </c>
      <c r="O21" s="10"/>
      <c r="P21" s="11"/>
      <c r="Q21" s="11"/>
    </row>
    <row r="22" spans="1:15" ht="18">
      <c r="A22" s="8" t="s">
        <v>34</v>
      </c>
      <c r="B22" s="80" t="s">
        <v>49</v>
      </c>
      <c r="C22" s="80" t="s">
        <v>49</v>
      </c>
      <c r="D22" s="80" t="s">
        <v>49</v>
      </c>
      <c r="E22" s="80" t="s">
        <v>49</v>
      </c>
      <c r="F22" s="80" t="s">
        <v>49</v>
      </c>
      <c r="G22" s="80" t="s">
        <v>49</v>
      </c>
      <c r="H22" s="80" t="s">
        <v>49</v>
      </c>
      <c r="I22" s="80" t="s">
        <v>49</v>
      </c>
      <c r="J22" s="80" t="s">
        <v>49</v>
      </c>
      <c r="K22" s="80" t="s">
        <v>49</v>
      </c>
      <c r="L22" s="80" t="s">
        <v>49</v>
      </c>
      <c r="M22" s="80" t="s">
        <v>49</v>
      </c>
      <c r="N22" s="9" t="s">
        <v>41</v>
      </c>
      <c r="O22" s="12"/>
    </row>
    <row r="23" spans="1:15" ht="18">
      <c r="A23" s="8" t="s">
        <v>35</v>
      </c>
      <c r="B23" s="80" t="s">
        <v>49</v>
      </c>
      <c r="C23" s="80" t="s">
        <v>49</v>
      </c>
      <c r="D23" s="80" t="s">
        <v>49</v>
      </c>
      <c r="E23" s="80" t="s">
        <v>49</v>
      </c>
      <c r="F23" s="80" t="s">
        <v>49</v>
      </c>
      <c r="G23" s="80" t="s">
        <v>49</v>
      </c>
      <c r="H23" s="80" t="s">
        <v>49</v>
      </c>
      <c r="I23" s="80" t="s">
        <v>49</v>
      </c>
      <c r="J23" s="80" t="s">
        <v>49</v>
      </c>
      <c r="K23" s="80" t="s">
        <v>49</v>
      </c>
      <c r="L23" s="80" t="s">
        <v>49</v>
      </c>
      <c r="M23" s="80" t="s">
        <v>49</v>
      </c>
      <c r="N23" s="9" t="s">
        <v>42</v>
      </c>
      <c r="O23" s="12"/>
    </row>
    <row r="24" spans="1:15" ht="18">
      <c r="A24" s="13" t="s">
        <v>36</v>
      </c>
      <c r="B24" s="80" t="s">
        <v>49</v>
      </c>
      <c r="C24" s="80" t="s">
        <v>49</v>
      </c>
      <c r="D24" s="80" t="s">
        <v>49</v>
      </c>
      <c r="E24" s="80" t="s">
        <v>49</v>
      </c>
      <c r="F24" s="80" t="s">
        <v>49</v>
      </c>
      <c r="G24" s="80" t="s">
        <v>49</v>
      </c>
      <c r="H24" s="80" t="s">
        <v>49</v>
      </c>
      <c r="I24" s="80" t="s">
        <v>49</v>
      </c>
      <c r="J24" s="80" t="s">
        <v>49</v>
      </c>
      <c r="K24" s="80" t="s">
        <v>49</v>
      </c>
      <c r="L24" s="80" t="s">
        <v>49</v>
      </c>
      <c r="M24" s="80" t="s">
        <v>49</v>
      </c>
      <c r="N24" s="14" t="s">
        <v>43</v>
      </c>
      <c r="O24" s="15"/>
    </row>
    <row r="25" spans="1:14" ht="18">
      <c r="A25" s="1"/>
      <c r="B25" s="82"/>
      <c r="C25" s="82"/>
      <c r="D25" s="82"/>
      <c r="E25" s="83"/>
      <c r="F25" s="83"/>
      <c r="G25" s="83"/>
      <c r="H25" s="72"/>
      <c r="I25" s="72"/>
      <c r="J25" s="83"/>
      <c r="K25" s="83"/>
      <c r="L25" s="72"/>
      <c r="M25" s="72"/>
      <c r="N25" s="2"/>
    </row>
    <row r="26" spans="1:15" ht="18">
      <c r="A26" s="22"/>
      <c r="B26" s="23">
        <v>1982</v>
      </c>
      <c r="C26" s="23">
        <v>1983</v>
      </c>
      <c r="D26" s="23">
        <v>1984</v>
      </c>
      <c r="E26" s="23">
        <v>1985</v>
      </c>
      <c r="F26" s="23">
        <v>1986</v>
      </c>
      <c r="G26" s="23">
        <v>1987</v>
      </c>
      <c r="H26" s="26">
        <v>1988</v>
      </c>
      <c r="I26" s="26">
        <v>1989</v>
      </c>
      <c r="J26" s="26">
        <v>1990</v>
      </c>
      <c r="K26" s="26">
        <v>1991</v>
      </c>
      <c r="L26" s="26">
        <v>1992</v>
      </c>
      <c r="M26" s="26">
        <v>1993</v>
      </c>
      <c r="N26" s="24"/>
      <c r="O26" s="25"/>
    </row>
    <row r="27" spans="1:17" ht="18">
      <c r="A27" s="8" t="s">
        <v>26</v>
      </c>
      <c r="B27" s="71">
        <f>B28</f>
        <v>2357.5</v>
      </c>
      <c r="C27" s="71">
        <f>C28</f>
        <v>3083.1</v>
      </c>
      <c r="D27" s="71">
        <f>D28</f>
        <v>4980.8</v>
      </c>
      <c r="E27" s="71">
        <f>E28+E31</f>
        <v>9241</v>
      </c>
      <c r="F27" s="71">
        <f aca="true" t="shared" si="3" ref="F27:M27">F28+F31</f>
        <v>13466.381</v>
      </c>
      <c r="G27" s="71">
        <f t="shared" si="3"/>
        <v>20623.920000000002</v>
      </c>
      <c r="H27" s="71">
        <f t="shared" si="3"/>
        <v>33725.811</v>
      </c>
      <c r="I27" s="71">
        <f t="shared" si="3"/>
        <v>55987.85100000001</v>
      </c>
      <c r="J27" s="71">
        <f t="shared" si="3"/>
        <v>85199.171</v>
      </c>
      <c r="K27" s="71">
        <f t="shared" si="3"/>
        <v>154766.337</v>
      </c>
      <c r="L27" s="71">
        <f t="shared" si="3"/>
        <v>274886.602</v>
      </c>
      <c r="M27" s="71">
        <f t="shared" si="3"/>
        <v>445411.98199999996</v>
      </c>
      <c r="N27" s="9" t="s">
        <v>0</v>
      </c>
      <c r="O27" s="10"/>
      <c r="P27" s="16"/>
      <c r="Q27" s="16"/>
    </row>
    <row r="28" spans="1:17" ht="18">
      <c r="A28" s="8" t="s">
        <v>1</v>
      </c>
      <c r="B28" s="71">
        <f>B29+B30</f>
        <v>2357.5</v>
      </c>
      <c r="C28" s="71">
        <f aca="true" t="shared" si="4" ref="C28:M28">C29+C30</f>
        <v>3083.1</v>
      </c>
      <c r="D28" s="71">
        <f t="shared" si="4"/>
        <v>4980.8</v>
      </c>
      <c r="E28" s="71">
        <f t="shared" si="4"/>
        <v>8058</v>
      </c>
      <c r="F28" s="71">
        <f t="shared" si="4"/>
        <v>10746.499</v>
      </c>
      <c r="G28" s="71">
        <f t="shared" si="4"/>
        <v>15073.433</v>
      </c>
      <c r="H28" s="71">
        <f t="shared" si="4"/>
        <v>24313.97</v>
      </c>
      <c r="I28" s="71">
        <f t="shared" si="4"/>
        <v>41950.90400000001</v>
      </c>
      <c r="J28" s="71">
        <f t="shared" si="4"/>
        <v>63425.566</v>
      </c>
      <c r="K28" s="71">
        <f t="shared" si="4"/>
        <v>102786.424</v>
      </c>
      <c r="L28" s="71">
        <f t="shared" si="4"/>
        <v>168609.472</v>
      </c>
      <c r="M28" s="71">
        <f t="shared" si="4"/>
        <v>248047.177</v>
      </c>
      <c r="N28" s="9" t="s">
        <v>33</v>
      </c>
      <c r="O28" s="10"/>
      <c r="P28" s="16"/>
      <c r="Q28" s="16"/>
    </row>
    <row r="29" spans="1:16" ht="18">
      <c r="A29" s="8" t="s">
        <v>2</v>
      </c>
      <c r="B29" s="71">
        <v>1353.1000000000001</v>
      </c>
      <c r="C29" s="71">
        <v>1757.6</v>
      </c>
      <c r="D29" s="71">
        <v>3030.8</v>
      </c>
      <c r="E29" s="71">
        <v>4848.7</v>
      </c>
      <c r="F29" s="71">
        <v>5725.762000000001</v>
      </c>
      <c r="G29" s="71">
        <v>6891.466</v>
      </c>
      <c r="H29" s="71">
        <v>12609.284</v>
      </c>
      <c r="I29" s="71">
        <v>22812.920000000002</v>
      </c>
      <c r="J29" s="71">
        <v>32518.811999999998</v>
      </c>
      <c r="K29" s="71">
        <v>57304.643000000004</v>
      </c>
      <c r="L29" s="71">
        <v>90750.07800000001</v>
      </c>
      <c r="M29" s="71">
        <v>123096.29499999998</v>
      </c>
      <c r="N29" s="9" t="s">
        <v>3</v>
      </c>
      <c r="O29" s="10"/>
      <c r="P29" s="16"/>
    </row>
    <row r="30" spans="1:15" ht="18">
      <c r="A30" s="8" t="s">
        <v>4</v>
      </c>
      <c r="B30" s="71">
        <v>1004.4</v>
      </c>
      <c r="C30" s="71">
        <v>1325.5</v>
      </c>
      <c r="D30" s="71">
        <v>1950</v>
      </c>
      <c r="E30" s="71">
        <v>3209.3</v>
      </c>
      <c r="F30" s="71">
        <v>5020.737</v>
      </c>
      <c r="G30" s="71">
        <v>8181.967000000001</v>
      </c>
      <c r="H30" s="71">
        <v>11704.686</v>
      </c>
      <c r="I30" s="71">
        <v>19137.984000000004</v>
      </c>
      <c r="J30" s="71">
        <v>30906.754</v>
      </c>
      <c r="K30" s="71">
        <v>45481.781</v>
      </c>
      <c r="L30" s="71">
        <v>77859.394</v>
      </c>
      <c r="M30" s="71">
        <v>124950.88200000001</v>
      </c>
      <c r="N30" s="9" t="s">
        <v>5</v>
      </c>
      <c r="O30" s="10"/>
    </row>
    <row r="31" spans="1:15" ht="18">
      <c r="A31" s="8" t="s">
        <v>6</v>
      </c>
      <c r="B31" s="80" t="s">
        <v>49</v>
      </c>
      <c r="C31" s="80" t="s">
        <v>49</v>
      </c>
      <c r="D31" s="80" t="s">
        <v>49</v>
      </c>
      <c r="E31" s="71">
        <v>1183</v>
      </c>
      <c r="F31" s="71">
        <v>2719.882</v>
      </c>
      <c r="G31" s="71">
        <v>5550.487</v>
      </c>
      <c r="H31" s="71">
        <v>9411.841</v>
      </c>
      <c r="I31" s="71">
        <v>14036.947</v>
      </c>
      <c r="J31" s="71">
        <v>21773.605</v>
      </c>
      <c r="K31" s="71">
        <v>51979.913</v>
      </c>
      <c r="L31" s="71">
        <v>106277.13</v>
      </c>
      <c r="M31" s="71">
        <v>197364.805</v>
      </c>
      <c r="N31" s="9" t="s">
        <v>7</v>
      </c>
      <c r="O31" s="10"/>
    </row>
    <row r="32" spans="1:15" ht="18">
      <c r="A32" s="8" t="s">
        <v>8</v>
      </c>
      <c r="B32" s="71">
        <v>565.5</v>
      </c>
      <c r="C32" s="71">
        <v>708</v>
      </c>
      <c r="D32" s="71">
        <v>1304.8</v>
      </c>
      <c r="E32" s="71">
        <v>2281.6</v>
      </c>
      <c r="F32" s="71">
        <v>4211.3</v>
      </c>
      <c r="G32" s="71">
        <v>7460.6</v>
      </c>
      <c r="H32" s="71">
        <v>12247</v>
      </c>
      <c r="I32" s="71">
        <v>23478.3</v>
      </c>
      <c r="J32" s="71">
        <v>41446.3</v>
      </c>
      <c r="K32" s="71">
        <v>79171.8</v>
      </c>
      <c r="L32" s="71">
        <v>195517.2</v>
      </c>
      <c r="M32" s="71">
        <v>381956.3</v>
      </c>
      <c r="N32" s="9" t="s">
        <v>9</v>
      </c>
      <c r="O32" s="10"/>
    </row>
    <row r="33" spans="1:15" ht="18">
      <c r="A33" s="8" t="s">
        <v>10</v>
      </c>
      <c r="B33" s="71">
        <v>337.5</v>
      </c>
      <c r="C33" s="71">
        <v>416</v>
      </c>
      <c r="D33" s="71">
        <v>879.8</v>
      </c>
      <c r="E33" s="71">
        <v>1672</v>
      </c>
      <c r="F33" s="71">
        <v>3104</v>
      </c>
      <c r="G33" s="71">
        <v>5361</v>
      </c>
      <c r="H33" s="71">
        <v>8407</v>
      </c>
      <c r="I33" s="71">
        <v>15485.1</v>
      </c>
      <c r="J33" s="71">
        <v>25369.8</v>
      </c>
      <c r="K33" s="71">
        <v>44699.8</v>
      </c>
      <c r="L33" s="71">
        <v>134874.3</v>
      </c>
      <c r="M33" s="71">
        <v>270087.1</v>
      </c>
      <c r="N33" s="9" t="s">
        <v>23</v>
      </c>
      <c r="O33" s="10"/>
    </row>
    <row r="34" spans="1:15" ht="18">
      <c r="A34" s="8" t="s">
        <v>11</v>
      </c>
      <c r="B34" s="71">
        <v>152.5</v>
      </c>
      <c r="C34" s="71">
        <v>56</v>
      </c>
      <c r="D34" s="71">
        <v>339</v>
      </c>
      <c r="E34" s="71">
        <v>490</v>
      </c>
      <c r="F34" s="71">
        <v>822.5</v>
      </c>
      <c r="G34" s="71">
        <v>1923</v>
      </c>
      <c r="H34" s="71">
        <v>2542</v>
      </c>
      <c r="I34" s="71">
        <v>3537.3</v>
      </c>
      <c r="J34" s="71">
        <v>5468.6</v>
      </c>
      <c r="K34" s="71">
        <v>18258</v>
      </c>
      <c r="L34" s="71">
        <v>42246.7</v>
      </c>
      <c r="M34" s="71">
        <v>64488.1</v>
      </c>
      <c r="N34" s="9" t="s">
        <v>12</v>
      </c>
      <c r="O34" s="10"/>
    </row>
    <row r="35" spans="1:15" ht="18">
      <c r="A35" s="8" t="s">
        <v>13</v>
      </c>
      <c r="B35" s="71">
        <v>185</v>
      </c>
      <c r="C35" s="71">
        <v>360</v>
      </c>
      <c r="D35" s="71">
        <v>530.8</v>
      </c>
      <c r="E35" s="71">
        <v>1032</v>
      </c>
      <c r="F35" s="71">
        <v>1511</v>
      </c>
      <c r="G35" s="71">
        <v>2407</v>
      </c>
      <c r="H35" s="71">
        <v>4880</v>
      </c>
      <c r="I35" s="71">
        <v>10862.8</v>
      </c>
      <c r="J35" s="71">
        <v>18801.2</v>
      </c>
      <c r="K35" s="71">
        <v>24678.4</v>
      </c>
      <c r="L35" s="71">
        <v>86387.7</v>
      </c>
      <c r="M35" s="71">
        <v>189713</v>
      </c>
      <c r="N35" s="9" t="s">
        <v>14</v>
      </c>
      <c r="O35" s="10"/>
    </row>
    <row r="36" spans="1:15" ht="18">
      <c r="A36" s="8" t="s">
        <v>4</v>
      </c>
      <c r="B36" s="80" t="s">
        <v>49</v>
      </c>
      <c r="C36" s="80" t="s">
        <v>49</v>
      </c>
      <c r="D36" s="71">
        <v>10</v>
      </c>
      <c r="E36" s="71">
        <v>150</v>
      </c>
      <c r="F36" s="71">
        <v>770.5</v>
      </c>
      <c r="G36" s="71">
        <v>1031</v>
      </c>
      <c r="H36" s="71">
        <v>985</v>
      </c>
      <c r="I36" s="71">
        <v>1085</v>
      </c>
      <c r="J36" s="71">
        <v>1100</v>
      </c>
      <c r="K36" s="71">
        <v>1763.4</v>
      </c>
      <c r="L36" s="71">
        <v>6239.9</v>
      </c>
      <c r="M36" s="71">
        <v>15886</v>
      </c>
      <c r="N36" s="9" t="s">
        <v>5</v>
      </c>
      <c r="O36" s="10"/>
    </row>
    <row r="37" spans="1:15" ht="18">
      <c r="A37" s="8" t="s">
        <v>15</v>
      </c>
      <c r="B37" s="71">
        <v>228</v>
      </c>
      <c r="C37" s="71">
        <v>292</v>
      </c>
      <c r="D37" s="71">
        <v>425</v>
      </c>
      <c r="E37" s="71">
        <v>609.6</v>
      </c>
      <c r="F37" s="71">
        <v>1107.3</v>
      </c>
      <c r="G37" s="71">
        <v>2099.6</v>
      </c>
      <c r="H37" s="71">
        <v>3840</v>
      </c>
      <c r="I37" s="71">
        <v>7993.2</v>
      </c>
      <c r="J37" s="71">
        <v>16076.5</v>
      </c>
      <c r="K37" s="71">
        <v>34472</v>
      </c>
      <c r="L37" s="71">
        <v>60642.9</v>
      </c>
      <c r="M37" s="71">
        <v>111869.2</v>
      </c>
      <c r="N37" s="9" t="s">
        <v>16</v>
      </c>
      <c r="O37" s="10"/>
    </row>
    <row r="38" spans="1:15" ht="18">
      <c r="A38" s="8" t="s">
        <v>17</v>
      </c>
      <c r="B38" s="71">
        <v>178</v>
      </c>
      <c r="C38" s="71">
        <v>233</v>
      </c>
      <c r="D38" s="71">
        <v>359</v>
      </c>
      <c r="E38" s="71">
        <v>513</v>
      </c>
      <c r="F38" s="71">
        <v>976</v>
      </c>
      <c r="G38" s="71">
        <v>1614</v>
      </c>
      <c r="H38" s="71">
        <v>3132</v>
      </c>
      <c r="I38" s="71">
        <v>6727</v>
      </c>
      <c r="J38" s="71">
        <v>14476</v>
      </c>
      <c r="K38" s="71">
        <v>32304.1</v>
      </c>
      <c r="L38" s="71">
        <v>49139.4</v>
      </c>
      <c r="M38" s="71">
        <v>71286.2</v>
      </c>
      <c r="N38" s="9" t="s">
        <v>18</v>
      </c>
      <c r="O38" s="10"/>
    </row>
    <row r="39" spans="1:15" ht="18">
      <c r="A39" s="8" t="s">
        <v>50</v>
      </c>
      <c r="B39" s="80" t="s">
        <v>49</v>
      </c>
      <c r="C39" s="80" t="s">
        <v>49</v>
      </c>
      <c r="D39" s="80" t="s">
        <v>49</v>
      </c>
      <c r="E39" s="80" t="s">
        <v>49</v>
      </c>
      <c r="F39" s="80" t="s">
        <v>49</v>
      </c>
      <c r="G39" s="80" t="s">
        <v>49</v>
      </c>
      <c r="H39" s="80" t="s">
        <v>49</v>
      </c>
      <c r="I39" s="80" t="s">
        <v>49</v>
      </c>
      <c r="J39" s="80" t="s">
        <v>49</v>
      </c>
      <c r="K39" s="80" t="s">
        <v>49</v>
      </c>
      <c r="L39" s="80" t="s">
        <v>49</v>
      </c>
      <c r="M39" s="80" t="s">
        <v>49</v>
      </c>
      <c r="N39" s="9" t="s">
        <v>52</v>
      </c>
      <c r="O39" s="10"/>
    </row>
    <row r="40" spans="1:15" ht="18">
      <c r="A40" s="8" t="s">
        <v>19</v>
      </c>
      <c r="B40" s="80" t="s">
        <v>49</v>
      </c>
      <c r="C40" s="80" t="s">
        <v>49</v>
      </c>
      <c r="D40" s="80" t="s">
        <v>49</v>
      </c>
      <c r="E40" s="80" t="s">
        <v>49</v>
      </c>
      <c r="F40" s="80" t="s">
        <v>49</v>
      </c>
      <c r="G40" s="80" t="s">
        <v>49</v>
      </c>
      <c r="H40" s="80" t="s">
        <v>49</v>
      </c>
      <c r="I40" s="80" t="s">
        <v>49</v>
      </c>
      <c r="J40" s="71">
        <v>0</v>
      </c>
      <c r="K40" s="71">
        <v>0</v>
      </c>
      <c r="L40" s="71">
        <v>9042.5</v>
      </c>
      <c r="M40" s="71">
        <v>36583</v>
      </c>
      <c r="N40" s="9" t="s">
        <v>20</v>
      </c>
      <c r="O40" s="10"/>
    </row>
    <row r="41" spans="1:15" ht="18">
      <c r="A41" s="8" t="s">
        <v>4</v>
      </c>
      <c r="B41" s="71">
        <v>50</v>
      </c>
      <c r="C41" s="71">
        <v>59</v>
      </c>
      <c r="D41" s="71">
        <v>66</v>
      </c>
      <c r="E41" s="71">
        <v>96.6</v>
      </c>
      <c r="F41" s="71">
        <v>131.3</v>
      </c>
      <c r="G41" s="71">
        <v>485.6</v>
      </c>
      <c r="H41" s="71">
        <v>708</v>
      </c>
      <c r="I41" s="71">
        <v>1266.2</v>
      </c>
      <c r="J41" s="71">
        <v>1600.5</v>
      </c>
      <c r="K41" s="71">
        <v>2167.9</v>
      </c>
      <c r="L41" s="71">
        <v>2461</v>
      </c>
      <c r="M41" s="71">
        <v>4000</v>
      </c>
      <c r="N41" s="9" t="s">
        <v>5</v>
      </c>
      <c r="O41" s="10"/>
    </row>
    <row r="42" spans="1:15" ht="18">
      <c r="A42" s="8" t="s">
        <v>21</v>
      </c>
      <c r="B42" s="71">
        <f>B27+B32</f>
        <v>2923</v>
      </c>
      <c r="C42" s="71">
        <f aca="true" t="shared" si="5" ref="C42:M42">C27+C32</f>
        <v>3791.1</v>
      </c>
      <c r="D42" s="71">
        <f t="shared" si="5"/>
        <v>6285.6</v>
      </c>
      <c r="E42" s="71">
        <f t="shared" si="5"/>
        <v>11522.6</v>
      </c>
      <c r="F42" s="71">
        <f t="shared" si="5"/>
        <v>17677.681</v>
      </c>
      <c r="G42" s="71">
        <f t="shared" si="5"/>
        <v>28084.520000000004</v>
      </c>
      <c r="H42" s="71">
        <f t="shared" si="5"/>
        <v>45972.811</v>
      </c>
      <c r="I42" s="71">
        <f t="shared" si="5"/>
        <v>79466.15100000001</v>
      </c>
      <c r="J42" s="71">
        <f t="shared" si="5"/>
        <v>126645.471</v>
      </c>
      <c r="K42" s="71">
        <f t="shared" si="5"/>
        <v>233938.137</v>
      </c>
      <c r="L42" s="71">
        <f t="shared" si="5"/>
        <v>470403.802</v>
      </c>
      <c r="M42" s="71">
        <f t="shared" si="5"/>
        <v>827368.2819999999</v>
      </c>
      <c r="N42" s="9" t="s">
        <v>22</v>
      </c>
      <c r="O42" s="10"/>
    </row>
    <row r="43" spans="1:15" ht="18">
      <c r="A43" s="8" t="s">
        <v>34</v>
      </c>
      <c r="B43" s="80" t="s">
        <v>49</v>
      </c>
      <c r="C43" s="80" t="s">
        <v>49</v>
      </c>
      <c r="D43" s="80" t="s">
        <v>49</v>
      </c>
      <c r="E43" s="73">
        <v>23.41737082410738</v>
      </c>
      <c r="F43" s="73">
        <v>25.335715042151076</v>
      </c>
      <c r="G43" s="73">
        <v>27.843812709275724</v>
      </c>
      <c r="H43" s="73">
        <v>26.086087730441186</v>
      </c>
      <c r="I43" s="73">
        <v>26.356086708360287</v>
      </c>
      <c r="J43" s="73">
        <v>24.0259938131213</v>
      </c>
      <c r="K43" s="73">
        <v>27.60622249892681</v>
      </c>
      <c r="L43" s="73">
        <v>31.53411466584063</v>
      </c>
      <c r="M43" s="73">
        <v>30.246088530994246</v>
      </c>
      <c r="N43" s="9" t="s">
        <v>41</v>
      </c>
      <c r="O43" s="12"/>
    </row>
    <row r="44" spans="1:15" ht="18">
      <c r="A44" s="8" t="s">
        <v>35</v>
      </c>
      <c r="B44" s="80" t="s">
        <v>49</v>
      </c>
      <c r="C44" s="80" t="s">
        <v>49</v>
      </c>
      <c r="D44" s="80" t="s">
        <v>49</v>
      </c>
      <c r="E44" s="73">
        <v>16.33424993397403</v>
      </c>
      <c r="F44" s="73">
        <v>13.45263072287495</v>
      </c>
      <c r="G44" s="73">
        <v>12.776199906253499</v>
      </c>
      <c r="H44" s="73">
        <v>10.542316383624696</v>
      </c>
      <c r="I44" s="73">
        <v>11.666372702229415</v>
      </c>
      <c r="J44" s="73">
        <v>11.13879791310826</v>
      </c>
      <c r="K44" s="73">
        <v>10.674215493471575</v>
      </c>
      <c r="L44" s="73">
        <v>10.134886377070531</v>
      </c>
      <c r="M44" s="73">
        <v>8.608896738188605</v>
      </c>
      <c r="N44" s="9" t="s">
        <v>42</v>
      </c>
      <c r="O44" s="12"/>
    </row>
    <row r="45" spans="1:15" ht="18">
      <c r="A45" s="13" t="s">
        <v>36</v>
      </c>
      <c r="B45" s="81" t="s">
        <v>49</v>
      </c>
      <c r="C45" s="81" t="s">
        <v>49</v>
      </c>
      <c r="D45" s="81" t="s">
        <v>49</v>
      </c>
      <c r="E45" s="74">
        <v>17.849820749285662</v>
      </c>
      <c r="F45" s="74">
        <v>15.181360036294086</v>
      </c>
      <c r="G45" s="74">
        <v>15.353740742947203</v>
      </c>
      <c r="H45" s="74">
        <v>13.672831126930058</v>
      </c>
      <c r="I45" s="74">
        <v>14.525533944848727</v>
      </c>
      <c r="J45" s="74">
        <v>13.807006921484923</v>
      </c>
      <c r="K45" s="74">
        <v>14.183528824852143</v>
      </c>
      <c r="L45" s="74">
        <v>15.630155969954806</v>
      </c>
      <c r="M45" s="74">
        <v>14.98313106631002</v>
      </c>
      <c r="N45" s="14" t="s">
        <v>43</v>
      </c>
      <c r="O45" s="15"/>
    </row>
    <row r="46" spans="1:15" ht="15">
      <c r="A46" s="17" t="s">
        <v>25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O46" s="18" t="s">
        <v>29</v>
      </c>
    </row>
    <row r="47" spans="1:15" ht="15">
      <c r="A47" s="17" t="s">
        <v>24</v>
      </c>
      <c r="B47" s="75"/>
      <c r="C47" s="75"/>
      <c r="D47" s="75"/>
      <c r="E47" s="75"/>
      <c r="F47" s="75"/>
      <c r="G47" s="75"/>
      <c r="H47" s="75"/>
      <c r="I47" s="76"/>
      <c r="J47" s="76"/>
      <c r="K47" s="76"/>
      <c r="L47" s="75"/>
      <c r="M47" s="75"/>
      <c r="O47" s="19" t="s">
        <v>48</v>
      </c>
    </row>
    <row r="48" spans="1:15" ht="15">
      <c r="A48" s="17" t="s">
        <v>30</v>
      </c>
      <c r="B48" s="75"/>
      <c r="C48" s="75"/>
      <c r="D48" s="75"/>
      <c r="E48" s="75"/>
      <c r="F48" s="75"/>
      <c r="G48" s="75"/>
      <c r="H48" s="75"/>
      <c r="I48" s="77"/>
      <c r="J48" s="77"/>
      <c r="K48" s="77"/>
      <c r="L48" s="77"/>
      <c r="M48" s="77"/>
      <c r="O48" s="19" t="s">
        <v>31</v>
      </c>
    </row>
    <row r="49" spans="1:14" ht="15">
      <c r="A49" s="17"/>
      <c r="B49" s="78"/>
      <c r="C49" s="75"/>
      <c r="D49" s="75"/>
      <c r="E49" s="75"/>
      <c r="F49" s="75"/>
      <c r="G49" s="75"/>
      <c r="H49" s="75"/>
      <c r="K49" s="79"/>
      <c r="L49" s="79"/>
      <c r="M49" s="79"/>
      <c r="N49" s="20"/>
    </row>
    <row r="50" spans="9:14" ht="15">
      <c r="I50" s="85"/>
      <c r="J50" s="86"/>
      <c r="K50" s="86"/>
      <c r="L50" s="86"/>
      <c r="M50" s="86"/>
      <c r="N50" s="86"/>
    </row>
  </sheetData>
  <sheetProtection/>
  <mergeCells count="3">
    <mergeCell ref="I50:N50"/>
    <mergeCell ref="N2:O2"/>
    <mergeCell ref="N3:O3"/>
  </mergeCells>
  <printOptions/>
  <pageMargins left="0.63" right="0.74" top="1" bottom="0" header="0" footer="0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view="pageBreakPreview" zoomScale="50" zoomScaleNormal="50" zoomScaleSheetLayoutView="50" zoomScalePageLayoutView="0" workbookViewId="0" topLeftCell="A1">
      <selection activeCell="J44" sqref="J44"/>
    </sheetView>
  </sheetViews>
  <sheetFormatPr defaultColWidth="8.796875" defaultRowHeight="15"/>
  <cols>
    <col min="1" max="1" width="2.59765625" style="30" customWidth="1"/>
    <col min="2" max="2" width="43" style="30" customWidth="1"/>
    <col min="3" max="3" width="21" style="30" customWidth="1"/>
    <col min="4" max="4" width="22.19921875" style="30" customWidth="1"/>
    <col min="5" max="5" width="21.3984375" style="30" customWidth="1"/>
    <col min="6" max="6" width="21.8984375" style="30" bestFit="1" customWidth="1"/>
    <col min="7" max="8" width="22.59765625" style="30" customWidth="1"/>
    <col min="9" max="12" width="23.19921875" style="30" bestFit="1" customWidth="1"/>
    <col min="13" max="13" width="21.8984375" style="30" bestFit="1" customWidth="1"/>
    <col min="14" max="14" width="26.09765625" style="30" customWidth="1"/>
    <col min="15" max="15" width="28.09765625" style="30" customWidth="1"/>
    <col min="16" max="16" width="18.296875" style="30" customWidth="1"/>
    <col min="17" max="16384" width="8.8984375" style="30" customWidth="1"/>
  </cols>
  <sheetData>
    <row r="1" spans="1:27" ht="24.75" customHeight="1">
      <c r="A1" s="89"/>
      <c r="B1" s="35" t="s">
        <v>37</v>
      </c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6" t="s">
        <v>44</v>
      </c>
      <c r="P1" s="29"/>
      <c r="Q1" s="29"/>
      <c r="R1" s="29"/>
      <c r="S1" s="29"/>
      <c r="T1" s="29"/>
      <c r="U1" s="29"/>
      <c r="V1" s="29"/>
      <c r="W1" s="29"/>
      <c r="X1" s="29"/>
      <c r="Y1" s="29"/>
      <c r="Z1" s="27"/>
      <c r="AA1" s="27"/>
    </row>
    <row r="2" spans="1:27" ht="24.75" customHeight="1">
      <c r="A2" s="89"/>
      <c r="B2" s="35" t="s">
        <v>40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92" t="s">
        <v>45</v>
      </c>
      <c r="O2" s="92"/>
      <c r="P2" s="29"/>
      <c r="Q2" s="29"/>
      <c r="R2" s="29"/>
      <c r="S2" s="29"/>
      <c r="T2" s="28"/>
      <c r="U2" s="28"/>
      <c r="V2" s="28"/>
      <c r="W2" s="28"/>
      <c r="X2" s="29"/>
      <c r="Y2" s="29"/>
      <c r="Z2" s="27"/>
      <c r="AA2" s="27"/>
    </row>
    <row r="3" spans="1:27" ht="24.75" customHeight="1">
      <c r="A3" s="89"/>
      <c r="B3" s="35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38"/>
      <c r="P3" s="29"/>
      <c r="Q3" s="29"/>
      <c r="R3" s="29"/>
      <c r="S3" s="29"/>
      <c r="T3" s="28"/>
      <c r="U3" s="28"/>
      <c r="V3" s="28"/>
      <c r="W3" s="28"/>
      <c r="X3" s="29"/>
      <c r="Y3" s="29"/>
      <c r="Z3" s="27"/>
      <c r="AA3" s="27"/>
    </row>
    <row r="4" spans="1:16" ht="24.75" customHeight="1">
      <c r="A4" s="89"/>
      <c r="B4" s="39"/>
      <c r="C4" s="40">
        <v>1996</v>
      </c>
      <c r="D4" s="40">
        <v>1997</v>
      </c>
      <c r="E4" s="40">
        <v>1998</v>
      </c>
      <c r="F4" s="40">
        <v>1999</v>
      </c>
      <c r="G4" s="40">
        <v>2000</v>
      </c>
      <c r="H4" s="40">
        <v>2001</v>
      </c>
      <c r="I4" s="40">
        <v>2002</v>
      </c>
      <c r="J4" s="40">
        <v>2003</v>
      </c>
      <c r="K4" s="40">
        <v>2004</v>
      </c>
      <c r="L4" s="40">
        <v>2005</v>
      </c>
      <c r="M4" s="40">
        <v>2006</v>
      </c>
      <c r="N4" s="41"/>
      <c r="O4" s="42"/>
      <c r="P4" s="28"/>
    </row>
    <row r="5" spans="1:16" ht="24.75" customHeight="1">
      <c r="A5" s="89"/>
      <c r="B5" s="43" t="s">
        <v>26</v>
      </c>
      <c r="C5" s="66">
        <v>5416841.661</v>
      </c>
      <c r="D5" s="66">
        <v>10896477.280000001</v>
      </c>
      <c r="E5" s="66">
        <v>20512975.832999997</v>
      </c>
      <c r="F5" s="66">
        <v>40451185</v>
      </c>
      <c r="G5" s="66">
        <v>55646789</v>
      </c>
      <c r="H5" s="66">
        <v>104071403</v>
      </c>
      <c r="I5" s="66">
        <v>132327853</v>
      </c>
      <c r="J5" s="66">
        <v>150111316</v>
      </c>
      <c r="K5" s="66">
        <v>182838800</v>
      </c>
      <c r="L5" s="66">
        <v>226319489</v>
      </c>
      <c r="M5" s="66">
        <v>275997579</v>
      </c>
      <c r="N5" s="44" t="s">
        <v>0</v>
      </c>
      <c r="O5" s="45"/>
      <c r="P5" s="28"/>
    </row>
    <row r="6" spans="1:16" ht="24.75" customHeight="1">
      <c r="A6" s="89"/>
      <c r="B6" s="43" t="s">
        <v>1</v>
      </c>
      <c r="C6" s="66">
        <v>2789212.7600000002</v>
      </c>
      <c r="D6" s="66">
        <v>5402625.7190000005</v>
      </c>
      <c r="E6" s="66">
        <v>10913728.783</v>
      </c>
      <c r="F6" s="66">
        <v>21590190</v>
      </c>
      <c r="G6" s="66">
        <v>30150258</v>
      </c>
      <c r="H6" s="66">
        <v>43592376</v>
      </c>
      <c r="I6" s="66">
        <v>57540078</v>
      </c>
      <c r="J6" s="66">
        <v>78620874</v>
      </c>
      <c r="K6" s="66">
        <v>103584426</v>
      </c>
      <c r="L6" s="66">
        <v>146153981</v>
      </c>
      <c r="M6" s="66">
        <v>171218705</v>
      </c>
      <c r="N6" s="44" t="s">
        <v>32</v>
      </c>
      <c r="O6" s="45"/>
      <c r="P6" s="28"/>
    </row>
    <row r="7" spans="1:16" ht="24.75" customHeight="1">
      <c r="A7" s="89"/>
      <c r="B7" s="43" t="s">
        <v>2</v>
      </c>
      <c r="C7" s="66">
        <v>1731882.8350000002</v>
      </c>
      <c r="D7" s="66">
        <v>3191504.5100000002</v>
      </c>
      <c r="E7" s="66">
        <v>6425225.622</v>
      </c>
      <c r="F7" s="66">
        <v>13287560</v>
      </c>
      <c r="G7" s="66">
        <v>17595235</v>
      </c>
      <c r="H7" s="66">
        <v>26916684</v>
      </c>
      <c r="I7" s="66">
        <v>34293386</v>
      </c>
      <c r="J7" s="66">
        <v>45298184</v>
      </c>
      <c r="K7" s="66">
        <v>62083706</v>
      </c>
      <c r="L7" s="66">
        <v>87389254</v>
      </c>
      <c r="M7" s="66">
        <v>110119404</v>
      </c>
      <c r="N7" s="44" t="s">
        <v>3</v>
      </c>
      <c r="O7" s="45"/>
      <c r="P7" s="28"/>
    </row>
    <row r="8" spans="1:16" ht="24.75" customHeight="1">
      <c r="A8" s="89"/>
      <c r="B8" s="43" t="s">
        <v>4</v>
      </c>
      <c r="C8" s="66">
        <v>1057329.925</v>
      </c>
      <c r="D8" s="66">
        <v>2211121.209</v>
      </c>
      <c r="E8" s="66">
        <v>4488503.161</v>
      </c>
      <c r="F8" s="66">
        <v>8302630</v>
      </c>
      <c r="G8" s="66">
        <v>12555023</v>
      </c>
      <c r="H8" s="66">
        <v>16675692</v>
      </c>
      <c r="I8" s="66">
        <v>23246692</v>
      </c>
      <c r="J8" s="66">
        <v>33322690</v>
      </c>
      <c r="K8" s="66">
        <v>41500720</v>
      </c>
      <c r="L8" s="66">
        <v>58764727</v>
      </c>
      <c r="M8" s="66">
        <v>61099301</v>
      </c>
      <c r="N8" s="44" t="s">
        <v>5</v>
      </c>
      <c r="O8" s="45"/>
      <c r="P8" s="28"/>
    </row>
    <row r="9" spans="1:16" ht="24.75" customHeight="1">
      <c r="A9" s="89"/>
      <c r="B9" s="43" t="s">
        <v>6</v>
      </c>
      <c r="C9" s="66">
        <v>2627628.901</v>
      </c>
      <c r="D9" s="66">
        <v>5493851.561</v>
      </c>
      <c r="E9" s="66">
        <v>9599247.049999999</v>
      </c>
      <c r="F9" s="66">
        <v>18860995</v>
      </c>
      <c r="G9" s="66">
        <v>25496531</v>
      </c>
      <c r="H9" s="66">
        <v>60479027</v>
      </c>
      <c r="I9" s="66">
        <v>74787775</v>
      </c>
      <c r="J9" s="66">
        <v>71490442</v>
      </c>
      <c r="K9" s="66">
        <v>79254374</v>
      </c>
      <c r="L9" s="66">
        <v>80165508</v>
      </c>
      <c r="M9" s="66">
        <v>104778874</v>
      </c>
      <c r="N9" s="44" t="s">
        <v>7</v>
      </c>
      <c r="O9" s="45"/>
      <c r="P9" s="28"/>
    </row>
    <row r="10" spans="1:16" ht="24.75" customHeight="1">
      <c r="A10" s="89"/>
      <c r="B10" s="43" t="s">
        <v>8</v>
      </c>
      <c r="C10" s="66">
        <v>3290302</v>
      </c>
      <c r="D10" s="66">
        <v>7024520</v>
      </c>
      <c r="E10" s="66">
        <v>13688460</v>
      </c>
      <c r="F10" s="66">
        <v>27098590</v>
      </c>
      <c r="G10" s="66">
        <v>43670202</v>
      </c>
      <c r="H10" s="66">
        <v>133447104.8</v>
      </c>
      <c r="I10" s="66">
        <v>164115343.1422241</v>
      </c>
      <c r="J10" s="66">
        <v>214012262.88026288</v>
      </c>
      <c r="K10" s="66">
        <v>251199365.45302638</v>
      </c>
      <c r="L10" s="66">
        <v>277998056.7072327</v>
      </c>
      <c r="M10" s="66">
        <v>293428604</v>
      </c>
      <c r="N10" s="44" t="s">
        <v>9</v>
      </c>
      <c r="O10" s="45"/>
      <c r="P10" s="28"/>
    </row>
    <row r="11" spans="1:16" ht="24.75" customHeight="1">
      <c r="A11" s="89"/>
      <c r="B11" s="43" t="s">
        <v>10</v>
      </c>
      <c r="C11" s="66">
        <v>2848910</v>
      </c>
      <c r="D11" s="66">
        <v>6093227</v>
      </c>
      <c r="E11" s="66">
        <v>11789687</v>
      </c>
      <c r="F11" s="66">
        <v>23302854</v>
      </c>
      <c r="G11" s="66">
        <v>36802214</v>
      </c>
      <c r="H11" s="66">
        <v>122930009</v>
      </c>
      <c r="I11" s="66">
        <v>150938526.1422241</v>
      </c>
      <c r="J11" s="66">
        <v>196004069.88026288</v>
      </c>
      <c r="K11" s="66">
        <v>226012922.45302638</v>
      </c>
      <c r="L11" s="66">
        <v>246081856.70723268</v>
      </c>
      <c r="M11" s="66">
        <v>252370054</v>
      </c>
      <c r="N11" s="44" t="s">
        <v>23</v>
      </c>
      <c r="O11" s="45"/>
      <c r="P11" s="28"/>
    </row>
    <row r="12" spans="1:16" ht="24.75" customHeight="1">
      <c r="A12" s="89"/>
      <c r="B12" s="43" t="s">
        <v>11</v>
      </c>
      <c r="C12" s="66">
        <v>1527837</v>
      </c>
      <c r="D12" s="66">
        <v>2374990</v>
      </c>
      <c r="E12" s="66">
        <v>5840906</v>
      </c>
      <c r="F12" s="66">
        <v>3236753</v>
      </c>
      <c r="G12" s="66">
        <v>2057684</v>
      </c>
      <c r="H12" s="66">
        <v>20029334</v>
      </c>
      <c r="I12" s="66">
        <v>37019856.150734276</v>
      </c>
      <c r="J12" s="66">
        <v>25413074.336725805</v>
      </c>
      <c r="K12" s="66">
        <v>30272222.41409291</v>
      </c>
      <c r="L12" s="66">
        <v>17817595.9207587</v>
      </c>
      <c r="M12" s="66">
        <v>9593581</v>
      </c>
      <c r="N12" s="44" t="s">
        <v>28</v>
      </c>
      <c r="O12" s="45"/>
      <c r="P12" s="28"/>
    </row>
    <row r="13" spans="1:16" ht="24.75" customHeight="1">
      <c r="A13" s="89"/>
      <c r="B13" s="43" t="s">
        <v>13</v>
      </c>
      <c r="C13" s="66">
        <v>1250154</v>
      </c>
      <c r="D13" s="66">
        <v>3570811</v>
      </c>
      <c r="E13" s="66">
        <v>5771980</v>
      </c>
      <c r="F13" s="66">
        <v>19683393</v>
      </c>
      <c r="G13" s="66">
        <v>34362937</v>
      </c>
      <c r="H13" s="66">
        <v>102169784</v>
      </c>
      <c r="I13" s="66">
        <v>112849834.99148983</v>
      </c>
      <c r="J13" s="66">
        <v>168973626.04353708</v>
      </c>
      <c r="K13" s="66">
        <v>194210700.0389335</v>
      </c>
      <c r="L13" s="66">
        <v>226964260.786474</v>
      </c>
      <c r="M13" s="66">
        <v>241876473</v>
      </c>
      <c r="N13" s="46" t="s">
        <v>27</v>
      </c>
      <c r="O13" s="47"/>
      <c r="P13" s="28"/>
    </row>
    <row r="14" spans="1:16" ht="24.75" customHeight="1">
      <c r="A14" s="89"/>
      <c r="B14" s="43" t="s">
        <v>4</v>
      </c>
      <c r="C14" s="66">
        <v>70919</v>
      </c>
      <c r="D14" s="66">
        <v>147426</v>
      </c>
      <c r="E14" s="66">
        <v>176801</v>
      </c>
      <c r="F14" s="66">
        <v>382708</v>
      </c>
      <c r="G14" s="66">
        <v>381593</v>
      </c>
      <c r="H14" s="66">
        <v>730891</v>
      </c>
      <c r="I14" s="66">
        <v>1068835</v>
      </c>
      <c r="J14" s="66">
        <v>1617369.5</v>
      </c>
      <c r="K14" s="66">
        <v>1530000</v>
      </c>
      <c r="L14" s="66">
        <v>1300000</v>
      </c>
      <c r="M14" s="66">
        <v>900000</v>
      </c>
      <c r="N14" s="46" t="s">
        <v>5</v>
      </c>
      <c r="O14" s="47"/>
      <c r="P14" s="28"/>
    </row>
    <row r="15" spans="1:16" ht="24.75" customHeight="1">
      <c r="A15" s="89"/>
      <c r="B15" s="43" t="s">
        <v>15</v>
      </c>
      <c r="C15" s="66">
        <v>441392</v>
      </c>
      <c r="D15" s="66">
        <v>931293</v>
      </c>
      <c r="E15" s="66">
        <v>1898773</v>
      </c>
      <c r="F15" s="66">
        <v>3795736</v>
      </c>
      <c r="G15" s="66">
        <v>6867988</v>
      </c>
      <c r="H15" s="66">
        <v>10517095.8</v>
      </c>
      <c r="I15" s="66">
        <v>13176817</v>
      </c>
      <c r="J15" s="66">
        <v>18008193</v>
      </c>
      <c r="K15" s="66">
        <v>25186443</v>
      </c>
      <c r="L15" s="66">
        <v>31929200</v>
      </c>
      <c r="M15" s="66">
        <v>41045550</v>
      </c>
      <c r="N15" s="46" t="s">
        <v>16</v>
      </c>
      <c r="O15" s="47"/>
      <c r="P15" s="28"/>
    </row>
    <row r="16" spans="1:16" ht="24.75" customHeight="1">
      <c r="A16" s="89"/>
      <c r="B16" s="43" t="s">
        <v>17</v>
      </c>
      <c r="C16" s="66">
        <v>424725</v>
      </c>
      <c r="D16" s="66">
        <v>909295</v>
      </c>
      <c r="E16" s="66">
        <v>1885946</v>
      </c>
      <c r="F16" s="66">
        <v>3793195</v>
      </c>
      <c r="G16" s="66">
        <v>6866817</v>
      </c>
      <c r="H16" s="66">
        <v>10515933</v>
      </c>
      <c r="I16" s="66">
        <v>13176817</v>
      </c>
      <c r="J16" s="66">
        <v>18008193</v>
      </c>
      <c r="K16" s="66">
        <v>25186443</v>
      </c>
      <c r="L16" s="66">
        <v>31916200</v>
      </c>
      <c r="M16" s="66">
        <v>40925550</v>
      </c>
      <c r="N16" s="44" t="s">
        <v>18</v>
      </c>
      <c r="O16" s="45"/>
      <c r="P16" s="28"/>
    </row>
    <row r="17" spans="1:16" ht="24.75" customHeight="1">
      <c r="A17" s="89"/>
      <c r="B17" s="43" t="s">
        <v>50</v>
      </c>
      <c r="C17" s="80" t="s">
        <v>49</v>
      </c>
      <c r="D17" s="80">
        <v>3897.424</v>
      </c>
      <c r="E17" s="80">
        <v>5493.6</v>
      </c>
      <c r="F17" s="80">
        <v>2532.7</v>
      </c>
      <c r="G17" s="66">
        <v>1162.8</v>
      </c>
      <c r="H17" s="66">
        <v>1162.8</v>
      </c>
      <c r="I17" s="66">
        <v>0</v>
      </c>
      <c r="J17" s="66">
        <v>0</v>
      </c>
      <c r="K17" s="66">
        <v>0</v>
      </c>
      <c r="L17" s="66">
        <v>0</v>
      </c>
      <c r="M17" s="66">
        <v>120000</v>
      </c>
      <c r="N17" s="44" t="s">
        <v>52</v>
      </c>
      <c r="O17" s="45"/>
      <c r="P17" s="28"/>
    </row>
    <row r="18" spans="1:16" ht="24.75" customHeight="1">
      <c r="A18" s="89"/>
      <c r="B18" s="43" t="s">
        <v>19</v>
      </c>
      <c r="C18" s="66">
        <v>8011</v>
      </c>
      <c r="D18" s="66">
        <v>13150</v>
      </c>
      <c r="E18" s="66">
        <v>7305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44" t="s">
        <v>20</v>
      </c>
      <c r="O18" s="45"/>
      <c r="P18" s="28"/>
    </row>
    <row r="19" spans="1:16" ht="24.75" customHeight="1">
      <c r="A19" s="89"/>
      <c r="B19" s="43" t="s">
        <v>51</v>
      </c>
      <c r="C19" s="66" t="s">
        <v>49</v>
      </c>
      <c r="D19" s="66">
        <v>22.2</v>
      </c>
      <c r="E19" s="66">
        <v>28.8</v>
      </c>
      <c r="F19" s="66">
        <v>7.9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44" t="s">
        <v>53</v>
      </c>
      <c r="O19" s="45"/>
      <c r="P19" s="28"/>
    </row>
    <row r="20" spans="1:16" ht="24.75" customHeight="1">
      <c r="A20" s="89"/>
      <c r="B20" s="43" t="s">
        <v>4</v>
      </c>
      <c r="C20" s="66">
        <v>8656</v>
      </c>
      <c r="D20" s="66">
        <v>8848</v>
      </c>
      <c r="E20" s="66">
        <v>0</v>
      </c>
      <c r="F20" s="66">
        <v>0</v>
      </c>
      <c r="G20" s="66">
        <v>2.915280918019157E-11</v>
      </c>
      <c r="H20" s="66">
        <v>0</v>
      </c>
      <c r="I20" s="66">
        <v>0</v>
      </c>
      <c r="J20" s="66">
        <v>0</v>
      </c>
      <c r="K20" s="66">
        <v>0</v>
      </c>
      <c r="L20" s="66">
        <v>13000</v>
      </c>
      <c r="M20" s="66">
        <v>0</v>
      </c>
      <c r="N20" s="44" t="s">
        <v>5</v>
      </c>
      <c r="O20" s="45"/>
      <c r="P20" s="28"/>
    </row>
    <row r="21" spans="1:16" ht="24.75" customHeight="1">
      <c r="A21" s="89"/>
      <c r="B21" s="43" t="s">
        <v>21</v>
      </c>
      <c r="C21" s="66">
        <v>8707143.661</v>
      </c>
      <c r="D21" s="66">
        <v>17920997.28</v>
      </c>
      <c r="E21" s="66">
        <v>34201435.833</v>
      </c>
      <c r="F21" s="66">
        <v>67549775</v>
      </c>
      <c r="G21" s="66">
        <v>99316991</v>
      </c>
      <c r="H21" s="66">
        <v>237518507.8</v>
      </c>
      <c r="I21" s="66">
        <v>296443196.1422241</v>
      </c>
      <c r="J21" s="66">
        <v>364123578.88026285</v>
      </c>
      <c r="K21" s="66">
        <v>434038165.4530264</v>
      </c>
      <c r="L21" s="66">
        <v>504317545.7072327</v>
      </c>
      <c r="M21" s="66">
        <v>569426183</v>
      </c>
      <c r="N21" s="44" t="s">
        <v>22</v>
      </c>
      <c r="O21" s="45"/>
      <c r="P21" s="28"/>
    </row>
    <row r="22" spans="1:15" ht="24.75" customHeight="1">
      <c r="A22" s="89"/>
      <c r="B22" s="43" t="s">
        <v>34</v>
      </c>
      <c r="C22" s="48">
        <v>43.904916120619916</v>
      </c>
      <c r="D22" s="48">
        <v>46.23322076942359</v>
      </c>
      <c r="E22" s="48">
        <v>48.68237590875725</v>
      </c>
      <c r="F22" s="48">
        <v>64.2592950717599</v>
      </c>
      <c r="G22" s="48">
        <v>59.806731008117495</v>
      </c>
      <c r="H22" s="48">
        <v>99.22510256810611</v>
      </c>
      <c r="I22" s="48">
        <v>84.68850858483023</v>
      </c>
      <c r="J22" s="48">
        <v>80.05525550798053</v>
      </c>
      <c r="K22" s="48">
        <v>77.61328425722968</v>
      </c>
      <c r="L22" s="48">
        <v>77.68591833797367</v>
      </c>
      <c r="M22" s="48">
        <v>74.42570941097469</v>
      </c>
      <c r="N22" s="37" t="s">
        <v>41</v>
      </c>
      <c r="O22" s="49"/>
    </row>
    <row r="23" spans="1:15" ht="24.75" customHeight="1">
      <c r="A23" s="89"/>
      <c r="B23" s="43" t="s">
        <v>35</v>
      </c>
      <c r="C23" s="48">
        <v>9.539675276970936</v>
      </c>
      <c r="D23" s="48">
        <v>10.127650143328932</v>
      </c>
      <c r="E23" s="48">
        <v>11.216373223414061</v>
      </c>
      <c r="F23" s="48">
        <v>15.188408570209342</v>
      </c>
      <c r="G23" s="48">
        <v>14.972869551142033</v>
      </c>
      <c r="H23" s="48">
        <v>16.403972282721114</v>
      </c>
      <c r="I23" s="48">
        <v>15.186833737003258</v>
      </c>
      <c r="J23" s="48">
        <v>15.345983950308216</v>
      </c>
      <c r="K23" s="48">
        <v>17.536896116122467</v>
      </c>
      <c r="L23" s="48">
        <v>19.747002907622484</v>
      </c>
      <c r="M23" s="48">
        <v>39.23109098927339</v>
      </c>
      <c r="N23" s="37" t="s">
        <v>42</v>
      </c>
      <c r="O23" s="49"/>
    </row>
    <row r="24" spans="1:15" ht="24.75" customHeight="1">
      <c r="A24" s="89"/>
      <c r="B24" s="50" t="s">
        <v>36</v>
      </c>
      <c r="C24" s="51">
        <v>17.547332868807665</v>
      </c>
      <c r="D24" s="51">
        <v>18.900132488013423</v>
      </c>
      <c r="E24" s="51">
        <v>20.972320466679975</v>
      </c>
      <c r="F24" s="51">
        <v>26.875905100892762</v>
      </c>
      <c r="G24" s="51">
        <v>28.568999480832773</v>
      </c>
      <c r="H24" s="51">
        <v>34.96822713749073</v>
      </c>
      <c r="I24" s="51">
        <v>32.956534685566666</v>
      </c>
      <c r="J24" s="51">
        <v>29.996068694127757</v>
      </c>
      <c r="K24" s="51">
        <v>29.98300462516472</v>
      </c>
      <c r="L24" s="51" t="s">
        <v>57</v>
      </c>
      <c r="M24" s="51" t="s">
        <v>57</v>
      </c>
      <c r="N24" s="52" t="s">
        <v>43</v>
      </c>
      <c r="O24" s="53"/>
    </row>
    <row r="25" spans="1:25" ht="24.75" customHeight="1">
      <c r="A25" s="89"/>
      <c r="B25" s="54"/>
      <c r="C25" s="67"/>
      <c r="D25" s="67"/>
      <c r="E25" s="67"/>
      <c r="F25" s="67"/>
      <c r="G25" s="67"/>
      <c r="H25" s="67"/>
      <c r="I25" s="67"/>
      <c r="J25" s="67"/>
      <c r="K25" s="67"/>
      <c r="L25" s="68"/>
      <c r="M25" s="68"/>
      <c r="N25" s="55"/>
      <c r="O25" s="55"/>
      <c r="P25" s="31"/>
      <c r="Q25" s="31"/>
      <c r="R25" s="31"/>
      <c r="S25" s="31"/>
      <c r="T25" s="31"/>
      <c r="U25" s="31"/>
      <c r="V25" s="31"/>
      <c r="W25" s="32"/>
      <c r="X25" s="31"/>
      <c r="Y25" s="31"/>
    </row>
    <row r="26" spans="1:25" ht="24.75" customHeight="1">
      <c r="A26" s="89"/>
      <c r="B26" s="39"/>
      <c r="C26" s="40">
        <v>2007</v>
      </c>
      <c r="D26" s="40">
        <v>2008</v>
      </c>
      <c r="E26" s="40">
        <v>2009</v>
      </c>
      <c r="F26" s="40">
        <v>2010</v>
      </c>
      <c r="G26" s="40">
        <v>2011</v>
      </c>
      <c r="H26" s="40">
        <v>2012</v>
      </c>
      <c r="I26" s="40">
        <v>2013</v>
      </c>
      <c r="J26" s="40">
        <v>2014</v>
      </c>
      <c r="K26" s="40">
        <v>2015</v>
      </c>
      <c r="L26" s="40">
        <v>2016</v>
      </c>
      <c r="M26" s="40">
        <v>2017</v>
      </c>
      <c r="N26" s="41"/>
      <c r="O26" s="42"/>
      <c r="P26" s="31"/>
      <c r="Q26" s="31"/>
      <c r="R26" s="33"/>
      <c r="S26" s="33"/>
      <c r="T26" s="33"/>
      <c r="U26" s="33"/>
      <c r="V26" s="31"/>
      <c r="W26" s="34"/>
      <c r="X26" s="31"/>
      <c r="Y26" s="31"/>
    </row>
    <row r="27" spans="1:25" ht="24.75" customHeight="1">
      <c r="A27" s="89"/>
      <c r="B27" s="43" t="s">
        <v>26</v>
      </c>
      <c r="C27" s="66">
        <v>320204654</v>
      </c>
      <c r="D27" s="66">
        <v>406987805</v>
      </c>
      <c r="E27" s="66">
        <v>454467007</v>
      </c>
      <c r="F27" s="66">
        <v>537134177</v>
      </c>
      <c r="G27" s="66">
        <v>623962428</v>
      </c>
      <c r="H27" s="66">
        <v>690196278</v>
      </c>
      <c r="I27" s="66">
        <v>839620819</v>
      </c>
      <c r="J27" s="66">
        <v>942304904</v>
      </c>
      <c r="K27" s="66">
        <f>+K28+K31</f>
        <v>1204666332.8</v>
      </c>
      <c r="L27" s="66">
        <f>+L28+L31</f>
        <v>1397566417.3</v>
      </c>
      <c r="M27" s="66">
        <f>+M28+M31</f>
        <v>1650790420.8</v>
      </c>
      <c r="N27" s="44" t="s">
        <v>0</v>
      </c>
      <c r="O27" s="45"/>
      <c r="P27" s="31"/>
      <c r="Q27" s="31"/>
      <c r="R27" s="33"/>
      <c r="S27" s="34"/>
      <c r="T27" s="34"/>
      <c r="U27" s="34"/>
      <c r="V27" s="34"/>
      <c r="W27" s="34"/>
      <c r="X27" s="31"/>
      <c r="Y27" s="31"/>
    </row>
    <row r="28" spans="1:25" ht="24.75" customHeight="1">
      <c r="A28" s="89"/>
      <c r="B28" s="43" t="s">
        <v>1</v>
      </c>
      <c r="C28" s="66">
        <v>212416949</v>
      </c>
      <c r="D28" s="66">
        <v>271006771</v>
      </c>
      <c r="E28" s="66">
        <v>307594758</v>
      </c>
      <c r="F28" s="66">
        <v>384271140</v>
      </c>
      <c r="G28" s="66">
        <v>422267664</v>
      </c>
      <c r="H28" s="66">
        <v>476874036</v>
      </c>
      <c r="I28" s="66">
        <v>549470438</v>
      </c>
      <c r="J28" s="66">
        <v>655831096</v>
      </c>
      <c r="K28" s="66">
        <v>705882250</v>
      </c>
      <c r="L28" s="66">
        <v>834832668</v>
      </c>
      <c r="M28" s="66">
        <v>943429943</v>
      </c>
      <c r="N28" s="44" t="s">
        <v>33</v>
      </c>
      <c r="O28" s="45"/>
      <c r="P28" s="31"/>
      <c r="Q28" s="31"/>
      <c r="R28" s="31"/>
      <c r="S28" s="90"/>
      <c r="T28" s="91"/>
      <c r="U28" s="91"/>
      <c r="V28" s="91"/>
      <c r="W28" s="91"/>
      <c r="X28" s="31"/>
      <c r="Y28" s="31"/>
    </row>
    <row r="29" spans="2:15" ht="24.75" customHeight="1">
      <c r="B29" s="43" t="s">
        <v>2</v>
      </c>
      <c r="C29" s="66">
        <v>137433510</v>
      </c>
      <c r="D29" s="66">
        <v>181651614</v>
      </c>
      <c r="E29" s="66">
        <v>198746930</v>
      </c>
      <c r="F29" s="66">
        <v>239869190</v>
      </c>
      <c r="G29" s="66">
        <v>268122081</v>
      </c>
      <c r="H29" s="66">
        <v>290915080</v>
      </c>
      <c r="I29" s="66">
        <v>328036476</v>
      </c>
      <c r="J29" s="66">
        <v>389758113</v>
      </c>
      <c r="K29" s="66">
        <v>426863055</v>
      </c>
      <c r="L29" s="66">
        <v>498174438</v>
      </c>
      <c r="M29" s="66">
        <v>563451003</v>
      </c>
      <c r="N29" s="44" t="s">
        <v>3</v>
      </c>
      <c r="O29" s="45"/>
    </row>
    <row r="30" spans="2:15" ht="24.75" customHeight="1">
      <c r="B30" s="43" t="s">
        <v>4</v>
      </c>
      <c r="C30" s="66">
        <v>74983439</v>
      </c>
      <c r="D30" s="66">
        <v>89355157</v>
      </c>
      <c r="E30" s="66">
        <v>108847828</v>
      </c>
      <c r="F30" s="66">
        <v>144401950</v>
      </c>
      <c r="G30" s="66">
        <v>154145583</v>
      </c>
      <c r="H30" s="66">
        <v>185958956</v>
      </c>
      <c r="I30" s="66">
        <v>221433962</v>
      </c>
      <c r="J30" s="66">
        <f>+J28-J29</f>
        <v>266072983</v>
      </c>
      <c r="K30" s="66">
        <f>+K28-K29</f>
        <v>279019195</v>
      </c>
      <c r="L30" s="66">
        <f>+L28-L29</f>
        <v>336658230</v>
      </c>
      <c r="M30" s="66">
        <f>+M28-M29</f>
        <v>379978940</v>
      </c>
      <c r="N30" s="44" t="s">
        <v>5</v>
      </c>
      <c r="O30" s="45"/>
    </row>
    <row r="31" spans="2:15" ht="24.75" customHeight="1">
      <c r="B31" s="43" t="s">
        <v>6</v>
      </c>
      <c r="C31" s="66">
        <v>107787705</v>
      </c>
      <c r="D31" s="66">
        <v>135981034</v>
      </c>
      <c r="E31" s="66">
        <v>146872249</v>
      </c>
      <c r="F31" s="66">
        <v>152863037</v>
      </c>
      <c r="G31" s="66">
        <v>201694764</v>
      </c>
      <c r="H31" s="66">
        <v>213322242</v>
      </c>
      <c r="I31" s="66">
        <v>290150381</v>
      </c>
      <c r="J31" s="66">
        <v>362708765</v>
      </c>
      <c r="K31" s="66">
        <v>498784082.8</v>
      </c>
      <c r="L31" s="66">
        <v>562733749.3</v>
      </c>
      <c r="M31" s="66">
        <v>707360477.8</v>
      </c>
      <c r="N31" s="44" t="s">
        <v>7</v>
      </c>
      <c r="O31" s="45"/>
    </row>
    <row r="32" spans="2:15" ht="24.75" customHeight="1">
      <c r="B32" s="43" t="s">
        <v>8</v>
      </c>
      <c r="C32" s="66">
        <v>307535253</v>
      </c>
      <c r="D32" s="66">
        <v>338817095.98862016</v>
      </c>
      <c r="E32" s="66">
        <v>400690998.84120566</v>
      </c>
      <c r="F32" s="66">
        <v>436548339.76361</v>
      </c>
      <c r="G32" s="66">
        <v>472676604.97426</v>
      </c>
      <c r="H32" s="66">
        <v>512948073.39371</v>
      </c>
      <c r="I32" s="66">
        <v>545709237.94713</v>
      </c>
      <c r="J32" s="66">
        <v>567668764.3652447</v>
      </c>
      <c r="K32" s="66">
        <v>594691546.546878</v>
      </c>
      <c r="L32" s="66">
        <v>633003643.4348302</v>
      </c>
      <c r="M32" s="66">
        <f>+M33+M37</f>
        <v>718600417.8904741</v>
      </c>
      <c r="N32" s="44" t="s">
        <v>9</v>
      </c>
      <c r="O32" s="45"/>
    </row>
    <row r="33" spans="2:15" ht="24.75" customHeight="1">
      <c r="B33" s="43" t="s">
        <v>10</v>
      </c>
      <c r="C33" s="66">
        <v>255310000</v>
      </c>
      <c r="D33" s="66">
        <v>274827295.98862016</v>
      </c>
      <c r="E33" s="66">
        <v>330004578.84120566</v>
      </c>
      <c r="F33" s="66">
        <v>352841138.46361</v>
      </c>
      <c r="G33" s="66">
        <v>368778426.83326</v>
      </c>
      <c r="H33" s="66">
        <v>386541675.52771</v>
      </c>
      <c r="I33" s="66">
        <v>403006953.57811</v>
      </c>
      <c r="J33" s="66">
        <v>414648521.9284298</v>
      </c>
      <c r="K33" s="66">
        <v>440124000</v>
      </c>
      <c r="L33" s="66">
        <v>468644329.2533202</v>
      </c>
      <c r="M33" s="66">
        <v>535447617.96319</v>
      </c>
      <c r="N33" s="44" t="s">
        <v>23</v>
      </c>
      <c r="O33" s="45"/>
    </row>
    <row r="34" spans="2:15" ht="24.75" customHeight="1">
      <c r="B34" s="43" t="s">
        <v>11</v>
      </c>
      <c r="C34" s="66">
        <v>6134000</v>
      </c>
      <c r="D34" s="66">
        <v>13978300.918827925</v>
      </c>
      <c r="E34" s="66">
        <v>14035809.560247922</v>
      </c>
      <c r="F34" s="66">
        <v>9524598.07074</v>
      </c>
      <c r="G34" s="66">
        <v>0</v>
      </c>
      <c r="H34" s="66">
        <v>3684149.07106</v>
      </c>
      <c r="I34" s="66">
        <v>0</v>
      </c>
      <c r="J34" s="66">
        <v>0</v>
      </c>
      <c r="K34" s="66">
        <v>0</v>
      </c>
      <c r="L34" s="66">
        <v>1024695.86924</v>
      </c>
      <c r="M34" s="66">
        <v>974238.09958</v>
      </c>
      <c r="N34" s="44" t="s">
        <v>28</v>
      </c>
      <c r="O34" s="45"/>
    </row>
    <row r="35" spans="2:15" ht="24.75" customHeight="1">
      <c r="B35" s="43" t="s">
        <v>13</v>
      </c>
      <c r="C35" s="66">
        <v>249176000</v>
      </c>
      <c r="D35" s="66">
        <v>260848995.06979224</v>
      </c>
      <c r="E35" s="66">
        <v>315968769.28095776</v>
      </c>
      <c r="F35" s="66">
        <v>343316540.39287</v>
      </c>
      <c r="G35" s="66">
        <v>368778426.83326</v>
      </c>
      <c r="H35" s="66">
        <v>382857526.45665</v>
      </c>
      <c r="I35" s="66">
        <v>403006953.57811</v>
      </c>
      <c r="J35" s="66">
        <v>414648521.9284298</v>
      </c>
      <c r="K35" s="66">
        <v>440124000</v>
      </c>
      <c r="L35" s="66">
        <v>467619633.38408</v>
      </c>
      <c r="M35" s="66">
        <v>534473379.86361</v>
      </c>
      <c r="N35" s="46" t="s">
        <v>27</v>
      </c>
      <c r="O35" s="47"/>
    </row>
    <row r="36" spans="2:15" ht="24.75" customHeight="1">
      <c r="B36" s="43" t="s">
        <v>4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46" t="s">
        <v>5</v>
      </c>
      <c r="O36" s="47"/>
    </row>
    <row r="37" spans="2:15" ht="24.75" customHeight="1">
      <c r="B37" s="43" t="s">
        <v>15</v>
      </c>
      <c r="C37" s="66">
        <v>52055043</v>
      </c>
      <c r="D37" s="66">
        <v>63859590</v>
      </c>
      <c r="E37" s="66">
        <v>70576760</v>
      </c>
      <c r="F37" s="66">
        <v>83707201.3</v>
      </c>
      <c r="G37" s="66">
        <v>103898178.141</v>
      </c>
      <c r="H37" s="66">
        <v>126406397.866</v>
      </c>
      <c r="I37" s="66">
        <v>142702284.36902</v>
      </c>
      <c r="J37" s="66">
        <v>153020242.436815</v>
      </c>
      <c r="K37" s="66">
        <v>154567546.546878</v>
      </c>
      <c r="L37" s="66">
        <v>164359314.18151</v>
      </c>
      <c r="M37" s="66">
        <v>183152799.927284</v>
      </c>
      <c r="N37" s="46" t="s">
        <v>16</v>
      </c>
      <c r="O37" s="47"/>
    </row>
    <row r="38" spans="2:15" ht="24.75" customHeight="1">
      <c r="B38" s="43" t="s">
        <v>17</v>
      </c>
      <c r="C38" s="66">
        <v>51685043</v>
      </c>
      <c r="D38" s="66">
        <v>63299590</v>
      </c>
      <c r="E38" s="66">
        <v>70060810</v>
      </c>
      <c r="F38" s="66">
        <v>80805800</v>
      </c>
      <c r="G38" s="66">
        <v>89274070</v>
      </c>
      <c r="H38" s="66">
        <v>96634118</v>
      </c>
      <c r="I38" s="66">
        <v>103829087.89402</v>
      </c>
      <c r="J38" s="66">
        <v>105277559.024815</v>
      </c>
      <c r="K38" s="66">
        <v>105172197.449878</v>
      </c>
      <c r="L38" s="66">
        <v>112521765.48451</v>
      </c>
      <c r="M38" s="66">
        <v>117355099.838284</v>
      </c>
      <c r="N38" s="44" t="s">
        <v>18</v>
      </c>
      <c r="O38" s="45"/>
    </row>
    <row r="39" spans="2:15" ht="24.75" customHeight="1">
      <c r="B39" s="43" t="s">
        <v>50</v>
      </c>
      <c r="C39" s="66">
        <v>140000</v>
      </c>
      <c r="D39" s="66">
        <v>240000</v>
      </c>
      <c r="E39" s="66">
        <v>360400</v>
      </c>
      <c r="F39" s="66">
        <v>1281400</v>
      </c>
      <c r="G39" s="66">
        <v>4221441.902</v>
      </c>
      <c r="H39" s="66">
        <v>9526013.138</v>
      </c>
      <c r="I39" s="66">
        <v>14419795.554</v>
      </c>
      <c r="J39" s="66">
        <v>18953929.194000002</v>
      </c>
      <c r="K39" s="66">
        <v>19677731.543</v>
      </c>
      <c r="L39" s="66">
        <v>18754166.727</v>
      </c>
      <c r="M39" s="66">
        <v>19178521.335</v>
      </c>
      <c r="N39" s="44" t="s">
        <v>52</v>
      </c>
      <c r="O39" s="45"/>
    </row>
    <row r="40" spans="2:15" ht="24.75" customHeight="1">
      <c r="B40" s="43" t="s">
        <v>19</v>
      </c>
      <c r="C40" s="66">
        <v>0</v>
      </c>
      <c r="D40" s="66">
        <v>0</v>
      </c>
      <c r="E40" s="66">
        <v>0</v>
      </c>
      <c r="F40" s="66">
        <v>0</v>
      </c>
      <c r="G40" s="66">
        <v>572643.233</v>
      </c>
      <c r="H40" s="66">
        <v>1604.880541</v>
      </c>
      <c r="I40" s="66">
        <v>2162532</v>
      </c>
      <c r="J40" s="66">
        <v>2394603</v>
      </c>
      <c r="K40" s="66">
        <v>1940819.076</v>
      </c>
      <c r="L40" s="66">
        <v>2055179.844</v>
      </c>
      <c r="M40" s="66">
        <v>1849144.614</v>
      </c>
      <c r="N40" s="44" t="s">
        <v>20</v>
      </c>
      <c r="O40" s="45"/>
    </row>
    <row r="41" spans="2:15" ht="24.75" customHeight="1">
      <c r="B41" s="43" t="s">
        <v>51</v>
      </c>
      <c r="C41" s="66">
        <v>0</v>
      </c>
      <c r="D41" s="66">
        <v>0</v>
      </c>
      <c r="E41" s="66">
        <v>55550</v>
      </c>
      <c r="F41" s="66">
        <v>1494991.3</v>
      </c>
      <c r="G41" s="66">
        <v>9671876.398</v>
      </c>
      <c r="H41" s="66">
        <v>17847515.844</v>
      </c>
      <c r="I41" s="66">
        <v>22159773.374</v>
      </c>
      <c r="J41" s="66">
        <v>26279383.879</v>
      </c>
      <c r="K41" s="66">
        <v>27549240.075</v>
      </c>
      <c r="L41" s="66">
        <v>30775665.742</v>
      </c>
      <c r="M41" s="66">
        <v>44345034.08</v>
      </c>
      <c r="N41" s="44" t="s">
        <v>53</v>
      </c>
      <c r="O41" s="45"/>
    </row>
    <row r="42" spans="2:15" ht="24.75" customHeight="1">
      <c r="B42" s="43" t="s">
        <v>4</v>
      </c>
      <c r="C42" s="66">
        <v>230000</v>
      </c>
      <c r="D42" s="66">
        <v>320000</v>
      </c>
      <c r="E42" s="66">
        <v>100000</v>
      </c>
      <c r="F42" s="66">
        <v>125010</v>
      </c>
      <c r="G42" s="66">
        <v>158146.608</v>
      </c>
      <c r="H42" s="66">
        <v>793870.343</v>
      </c>
      <c r="I42" s="66">
        <v>131095.547</v>
      </c>
      <c r="J42" s="66">
        <v>114767.339</v>
      </c>
      <c r="K42" s="66">
        <v>227558.403</v>
      </c>
      <c r="L42" s="66">
        <v>252536.384</v>
      </c>
      <c r="M42" s="66">
        <v>425000.06</v>
      </c>
      <c r="N42" s="44" t="s">
        <v>5</v>
      </c>
      <c r="O42" s="45"/>
    </row>
    <row r="43" spans="2:15" ht="24.75" customHeight="1">
      <c r="B43" s="43" t="s">
        <v>21</v>
      </c>
      <c r="C43" s="66">
        <v>627739907</v>
      </c>
      <c r="D43" s="66">
        <v>745804900.9886202</v>
      </c>
      <c r="E43" s="66">
        <v>855158005.8412056</v>
      </c>
      <c r="F43" s="66">
        <v>973682516.76361</v>
      </c>
      <c r="G43" s="66">
        <v>1096639032.9742599</v>
      </c>
      <c r="H43" s="66">
        <v>1203144351.3937101</v>
      </c>
      <c r="I43" s="66">
        <v>1385330056.94713</v>
      </c>
      <c r="J43" s="66">
        <f>+J32+J27</f>
        <v>1509973668.3652449</v>
      </c>
      <c r="K43" s="66">
        <f>+K32+K27</f>
        <v>1799357879.346878</v>
      </c>
      <c r="L43" s="66">
        <f>+L32+L27</f>
        <v>2030570060.7348301</v>
      </c>
      <c r="M43" s="66">
        <f>+M32+M27</f>
        <v>2369390838.690474</v>
      </c>
      <c r="N43" s="44" t="s">
        <v>22</v>
      </c>
      <c r="O43" s="45"/>
    </row>
    <row r="44" spans="2:15" ht="24.75" customHeight="1">
      <c r="B44" s="43" t="s">
        <v>34</v>
      </c>
      <c r="C44" s="48">
        <v>74.42341834875845</v>
      </c>
      <c r="D44" s="48">
        <v>78.41277033705816</v>
      </c>
      <c r="E44" s="48">
        <v>89.7</v>
      </c>
      <c r="F44" s="48">
        <v>88.61331399047212</v>
      </c>
      <c r="G44" s="48">
        <v>84.50549970706693</v>
      </c>
      <c r="H44" s="48">
        <v>84.91993463001376</v>
      </c>
      <c r="I44" s="48">
        <v>88.50925808816996</v>
      </c>
      <c r="J44" s="48">
        <v>86.29494632320204</v>
      </c>
      <c r="K44" s="48">
        <f>+K43/2338647494*100</f>
        <v>76.94010679092443</v>
      </c>
      <c r="L44" s="48">
        <f>+L43/2608525749*100</f>
        <v>77.84358891275143</v>
      </c>
      <c r="M44" s="48">
        <f>+M43/3104906706*100</f>
        <v>76.31117656810117</v>
      </c>
      <c r="N44" s="37" t="s">
        <v>41</v>
      </c>
      <c r="O44" s="49"/>
    </row>
    <row r="45" spans="2:15" ht="24.75" customHeight="1">
      <c r="B45" s="50" t="s">
        <v>35</v>
      </c>
      <c r="C45" s="51">
        <v>40.72897114962319</v>
      </c>
      <c r="D45" s="51">
        <v>46.04770913520787</v>
      </c>
      <c r="E45" s="51">
        <v>51.86286270379599</v>
      </c>
      <c r="F45" s="51">
        <v>53.1910195077082</v>
      </c>
      <c r="G45" s="51">
        <v>50.513666570500426</v>
      </c>
      <c r="H45" s="51">
        <v>52.25530929907044</v>
      </c>
      <c r="I45" s="51">
        <v>58.10334435746125</v>
      </c>
      <c r="J45" s="51">
        <v>57.80739026139036</v>
      </c>
      <c r="K45" s="51">
        <v>51.56849402304224</v>
      </c>
      <c r="L45" s="51">
        <v>53.927639294337595</v>
      </c>
      <c r="M45" s="51">
        <v>52.326058500334305</v>
      </c>
      <c r="N45" s="52" t="s">
        <v>42</v>
      </c>
      <c r="O45" s="53"/>
    </row>
    <row r="46" spans="2:15" ht="31.5" customHeight="1">
      <c r="B46" s="58" t="s">
        <v>25</v>
      </c>
      <c r="C46" s="59"/>
      <c r="D46" s="59"/>
      <c r="E46" s="59"/>
      <c r="F46" s="59"/>
      <c r="G46" s="59"/>
      <c r="H46" s="59"/>
      <c r="I46" s="59"/>
      <c r="J46" s="59"/>
      <c r="K46" s="60"/>
      <c r="L46" s="60"/>
      <c r="M46" s="60"/>
      <c r="N46" s="61"/>
      <c r="O46" s="62" t="s">
        <v>29</v>
      </c>
    </row>
    <row r="47" spans="2:15" ht="27.75" customHeight="1">
      <c r="B47" s="58" t="s">
        <v>47</v>
      </c>
      <c r="C47" s="59"/>
      <c r="D47" s="59"/>
      <c r="E47" s="59"/>
      <c r="F47" s="59"/>
      <c r="G47" s="59"/>
      <c r="H47" s="59"/>
      <c r="I47" s="59"/>
      <c r="J47" s="59"/>
      <c r="K47" s="63"/>
      <c r="L47" s="84"/>
      <c r="M47" s="63"/>
      <c r="N47" s="61"/>
      <c r="O47" s="64" t="s">
        <v>54</v>
      </c>
    </row>
    <row r="48" spans="2:15" ht="30" customHeight="1">
      <c r="B48" s="58" t="s">
        <v>56</v>
      </c>
      <c r="C48" s="59"/>
      <c r="D48" s="59"/>
      <c r="E48" s="59"/>
      <c r="F48" s="59"/>
      <c r="G48" s="59"/>
      <c r="H48" s="59"/>
      <c r="I48" s="59"/>
      <c r="J48" s="59"/>
      <c r="K48" s="65"/>
      <c r="L48" s="65"/>
      <c r="M48" s="65"/>
      <c r="N48" s="61"/>
      <c r="O48" s="64" t="s">
        <v>55</v>
      </c>
    </row>
  </sheetData>
  <sheetProtection/>
  <mergeCells count="3">
    <mergeCell ref="A1:A28"/>
    <mergeCell ref="S28:W28"/>
    <mergeCell ref="N2:O2"/>
  </mergeCells>
  <printOptions/>
  <pageMargins left="0.76" right="0.61" top="1.41" bottom="0.984251968503937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2015-04-14T09:00:29Z</cp:lastPrinted>
  <dcterms:created xsi:type="dcterms:W3CDTF">2005-07-13T12:55:06Z</dcterms:created>
  <dcterms:modified xsi:type="dcterms:W3CDTF">2018-04-06T12:36:04Z</dcterms:modified>
  <cp:category/>
  <cp:version/>
  <cp:contentType/>
  <cp:contentStatus/>
</cp:coreProperties>
</file>