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igel\Desktop\Çalışmalar\PKD Ekonomik ve Sosyal Göstergeler\Güncellenmiş Dosyalar\PKD\"/>
    </mc:Choice>
  </mc:AlternateContent>
  <bookViews>
    <workbookView xWindow="480" yWindow="75" windowWidth="18195" windowHeight="11820"/>
  </bookViews>
  <sheets>
    <sheet name="5-20 (Devam)" sheetId="1" r:id="rId1"/>
  </sheets>
  <definedNames>
    <definedName name="_xlnm.Print_Area" localSheetId="0">'5-20 (Devam)'!$B$4:$V$52</definedName>
  </definedNames>
  <calcPr calcId="152511"/>
</workbook>
</file>

<file path=xl/calcChain.xml><?xml version="1.0" encoding="utf-8"?>
<calcChain xmlns="http://schemas.openxmlformats.org/spreadsheetml/2006/main">
  <c r="R10" i="1" l="1"/>
  <c r="N8" i="1" l="1"/>
  <c r="H8" i="1"/>
  <c r="H10" i="1"/>
  <c r="H15" i="1"/>
  <c r="G24" i="1"/>
</calcChain>
</file>

<file path=xl/sharedStrings.xml><?xml version="1.0" encoding="utf-8"?>
<sst xmlns="http://schemas.openxmlformats.org/spreadsheetml/2006/main" count="59" uniqueCount="58">
  <si>
    <t xml:space="preserve"> (CARİ FİYATLARLA, BİN TL)</t>
  </si>
  <si>
    <t xml:space="preserve">       (AT CURRENT PRICES, IN THOUSANDS OF TL)</t>
  </si>
  <si>
    <t>A.TOPLAM GELİRLER</t>
  </si>
  <si>
    <t>A.TOTAL INCOME</t>
  </si>
  <si>
    <t xml:space="preserve">  I.İŞLETME GELİRLERİ</t>
  </si>
  <si>
    <t xml:space="preserve">  I.OPERATING REVENUES</t>
  </si>
  <si>
    <t xml:space="preserve">    1.Mal ve Hizmet Satìş Hasılatı</t>
  </si>
  <si>
    <t xml:space="preserve">    1.Sales of Goods &amp; Services</t>
  </si>
  <si>
    <t xml:space="preserve">    2.Diğer Gelirler</t>
  </si>
  <si>
    <t xml:space="preserve">    2.Other</t>
  </si>
  <si>
    <t xml:space="preserve">  II.KURUM BÜNYESİNDE KALAN FONLAR</t>
  </si>
  <si>
    <t xml:space="preserve">  II.INTERNALLY GENERATED FUNDS</t>
  </si>
  <si>
    <t xml:space="preserve">    1.Amortismanlar</t>
  </si>
  <si>
    <t xml:space="preserve">    1.Depreciation</t>
  </si>
  <si>
    <t xml:space="preserve">    2.Karşılıklar</t>
  </si>
  <si>
    <t xml:space="preserve">    2.Provisions</t>
  </si>
  <si>
    <t xml:space="preserve">  III. BÜTÇE TRANSFERLERİ</t>
  </si>
  <si>
    <t xml:space="preserve">  III. BUDGET TRANSFERS</t>
  </si>
  <si>
    <t xml:space="preserve">  IV.DİĞER GELİRLER</t>
  </si>
  <si>
    <t xml:space="preserve">  IV.OTHER REVENUES</t>
  </si>
  <si>
    <t>B.TOPLAM GİDERLER</t>
  </si>
  <si>
    <t>B.TOTAL EXPENSES</t>
  </si>
  <si>
    <t xml:space="preserve">  I.İŞLETME GİDERLERİ</t>
  </si>
  <si>
    <t xml:space="preserve">  I.OPERATIONAL EXPENSES</t>
  </si>
  <si>
    <t xml:space="preserve">    1.Mal ve Hizmet Satış Maliyeti</t>
  </si>
  <si>
    <t xml:space="preserve">    1.Cost of Goods &amp; Services</t>
  </si>
  <si>
    <t xml:space="preserve">    2.Diğer Giderler</t>
  </si>
  <si>
    <t xml:space="preserve">  II.YATIRIM HARCAMALARI</t>
  </si>
  <si>
    <t xml:space="preserve">  II.FIXED INVESTMENT</t>
  </si>
  <si>
    <t xml:space="preserve">  III.STOK ARTIŞI</t>
  </si>
  <si>
    <t xml:space="preserve">  III.CHANGE IN STOCKS</t>
  </si>
  <si>
    <t xml:space="preserve">  IV.DİĞER GİDERLER</t>
  </si>
  <si>
    <t xml:space="preserve">  IV.OTHER EXPENSES</t>
  </si>
  <si>
    <t xml:space="preserve">C.GELİR GİDER FARKI </t>
  </si>
  <si>
    <t xml:space="preserve">C.NET INCOME </t>
  </si>
  <si>
    <t>D.FİNANSMAN</t>
  </si>
  <si>
    <t>D.FINANCING</t>
  </si>
  <si>
    <t xml:space="preserve">  I.KASA-BANKA DEĞİŞİMİ</t>
  </si>
  <si>
    <t xml:space="preserve">  I.CHANGE IN CASH BALANCES</t>
  </si>
  <si>
    <t xml:space="preserve">  II.İÇ BORÇLANMA  (NET)</t>
  </si>
  <si>
    <t xml:space="preserve">  II.DOMESTIC BORROWING (NET)</t>
  </si>
  <si>
    <t xml:space="preserve">  III.DIŞ BORÇLANMA (NET)</t>
  </si>
  <si>
    <t xml:space="preserve">  III.FOREIGN BORROWING (NET)</t>
  </si>
  <si>
    <t>DÖNEM KAR/ZARARI</t>
  </si>
  <si>
    <t>PROFIT AND LOSSES</t>
  </si>
  <si>
    <t>FAKTÖR GELİRLERİ</t>
  </si>
  <si>
    <t>FACTOR INCOME</t>
  </si>
  <si>
    <t>MAAŞ VE ÜCRET ÖDEMELERİ</t>
  </si>
  <si>
    <t>WAGES AND SALARIES</t>
  </si>
  <si>
    <t>(1) Özelleştirme kapsamındaki kuruluşlar dahildir.</t>
  </si>
  <si>
    <t>TABLO 5.20 : İŞLETMECİ KİT FİNANSMAN DENGESİ (DEVAM) (1)</t>
  </si>
  <si>
    <t>TABLE 5.20 : FINANCING OF OPERATIONAL SEEs (CONTINUED) (1)</t>
  </si>
  <si>
    <t>KAYNAK: Kalkınma Bakanlığı</t>
  </si>
  <si>
    <t>SOURCE: Ministry of Development</t>
  </si>
  <si>
    <t>(2) Gerçekleşme tahmini.</t>
  </si>
  <si>
    <t>(2) Estimate.</t>
  </si>
  <si>
    <t xml:space="preserve"> (1) Operational SEEs in the privatization scheme are included.</t>
  </si>
  <si>
    <t>2017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</si>
</sst>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(#,##0\)"/>
    <numFmt numFmtId="165" formatCode="#,##0.000"/>
  </numFmts>
  <fonts count="10" x14ac:knownFonts="1">
    <font>
      <sz val="12"/>
      <name val="Helv"/>
      <charset val="162"/>
    </font>
    <font>
      <sz val="12"/>
      <name val="Tahoma"/>
      <family val="2"/>
    </font>
    <font>
      <b/>
      <sz val="12"/>
      <name val="Tahoma"/>
      <family val="2"/>
    </font>
    <font>
      <b/>
      <sz val="15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14"/>
      <name val="Tahoma"/>
      <family val="2"/>
    </font>
    <font>
      <b/>
      <sz val="12"/>
      <name val="Tahoma"/>
      <family val="2"/>
      <charset val="162"/>
    </font>
    <font>
      <b/>
      <sz val="14"/>
      <name val="Tahoma"/>
      <family val="2"/>
    </font>
    <font>
      <sz val="14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Protection="1"/>
    <xf numFmtId="164" fontId="1" fillId="0" borderId="0" xfId="0" applyNumberFormat="1" applyFont="1" applyProtection="1"/>
    <xf numFmtId="0" fontId="1" fillId="0" borderId="0" xfId="0" applyFont="1" applyProtection="1"/>
    <xf numFmtId="0" fontId="2" fillId="0" borderId="0" xfId="0" applyFont="1"/>
    <xf numFmtId="0" fontId="4" fillId="0" borderId="0" xfId="0" applyFont="1" applyProtection="1"/>
    <xf numFmtId="0" fontId="5" fillId="0" borderId="0" xfId="0" applyFont="1"/>
    <xf numFmtId="164" fontId="5" fillId="0" borderId="0" xfId="0" applyNumberFormat="1" applyFont="1" applyProtection="1"/>
    <xf numFmtId="164" fontId="6" fillId="0" borderId="0" xfId="0" applyNumberFormat="1" applyFont="1" applyProtection="1"/>
    <xf numFmtId="164" fontId="7" fillId="0" borderId="0" xfId="0" applyNumberFormat="1" applyFont="1" applyAlignment="1" applyProtection="1">
      <alignment horizontal="right"/>
    </xf>
    <xf numFmtId="164" fontId="5" fillId="0" borderId="1" xfId="0" applyNumberFormat="1" applyFont="1" applyBorder="1" applyProtection="1"/>
    <xf numFmtId="164" fontId="6" fillId="0" borderId="1" xfId="0" applyNumberFormat="1" applyFont="1" applyBorder="1" applyProtection="1"/>
    <xf numFmtId="164" fontId="6" fillId="0" borderId="0" xfId="0" applyNumberFormat="1" applyFont="1" applyBorder="1" applyProtection="1"/>
    <xf numFmtId="164" fontId="7" fillId="0" borderId="1" xfId="0" applyNumberFormat="1" applyFont="1" applyBorder="1" applyAlignment="1" applyProtection="1">
      <alignment horizontal="right"/>
    </xf>
    <xf numFmtId="0" fontId="8" fillId="0" borderId="2" xfId="0" applyFont="1" applyBorder="1" applyProtection="1"/>
    <xf numFmtId="0" fontId="8" fillId="0" borderId="3" xfId="0" applyFont="1" applyBorder="1" applyProtection="1"/>
    <xf numFmtId="0" fontId="8" fillId="0" borderId="3" xfId="0" applyFont="1" applyBorder="1" applyAlignment="1" applyProtection="1">
      <alignment horizontal="right"/>
    </xf>
    <xf numFmtId="0" fontId="6" fillId="0" borderId="4" xfId="0" applyFont="1" applyBorder="1" applyProtection="1"/>
    <xf numFmtId="0" fontId="8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8" fillId="0" borderId="8" xfId="0" applyFont="1" applyBorder="1" applyProtection="1"/>
    <xf numFmtId="3" fontId="9" fillId="0" borderId="0" xfId="0" applyNumberFormat="1" applyFont="1" applyBorder="1" applyAlignment="1" applyProtection="1">
      <alignment horizontal="right"/>
    </xf>
    <xf numFmtId="3" fontId="9" fillId="0" borderId="0" xfId="0" applyNumberFormat="1" applyFont="1" applyFill="1" applyBorder="1" applyAlignment="1" applyProtection="1">
      <alignment horizontal="right"/>
    </xf>
    <xf numFmtId="0" fontId="8" fillId="0" borderId="9" xfId="0" applyFont="1" applyBorder="1" applyAlignment="1" applyProtection="1">
      <alignment horizontal="left" indent="1"/>
    </xf>
    <xf numFmtId="0" fontId="8" fillId="0" borderId="8" xfId="0" applyFont="1" applyBorder="1"/>
    <xf numFmtId="0" fontId="8" fillId="0" borderId="9" xfId="0" applyFont="1" applyBorder="1" applyAlignment="1">
      <alignment horizontal="left" indent="1"/>
    </xf>
    <xf numFmtId="3" fontId="1" fillId="0" borderId="0" xfId="0" applyNumberFormat="1" applyFont="1"/>
    <xf numFmtId="3" fontId="9" fillId="0" borderId="0" xfId="0" applyNumberFormat="1" applyFont="1" applyProtection="1"/>
    <xf numFmtId="0" fontId="8" fillId="0" borderId="10" xfId="0" applyFont="1" applyBorder="1" applyProtection="1"/>
    <xf numFmtId="3" fontId="9" fillId="0" borderId="1" xfId="0" applyNumberFormat="1" applyFont="1" applyBorder="1" applyAlignment="1" applyProtection="1">
      <alignment horizontal="right"/>
    </xf>
    <xf numFmtId="0" fontId="8" fillId="0" borderId="11" xfId="0" applyFont="1" applyBorder="1" applyAlignment="1" applyProtection="1">
      <alignment horizontal="left" indent="1"/>
    </xf>
    <xf numFmtId="0" fontId="1" fillId="0" borderId="0" xfId="0" applyFont="1" applyAlignment="1" applyProtection="1">
      <alignment horizontal="right"/>
    </xf>
    <xf numFmtId="0" fontId="1" fillId="0" borderId="0" xfId="0" applyFont="1" applyAlignment="1">
      <alignment horizontal="right"/>
    </xf>
    <xf numFmtId="165" fontId="9" fillId="0" borderId="0" xfId="0" applyNumberFormat="1" applyFont="1" applyBorder="1" applyAlignment="1" applyProtection="1">
      <alignment horizontal="right"/>
    </xf>
    <xf numFmtId="165" fontId="1" fillId="0" borderId="0" xfId="0" applyNumberFormat="1" applyFont="1"/>
    <xf numFmtId="1" fontId="1" fillId="0" borderId="0" xfId="0" applyNumberFormat="1" applyFont="1"/>
    <xf numFmtId="164" fontId="1" fillId="0" borderId="0" xfId="0" applyNumberFormat="1" applyFont="1" applyFill="1" applyProtection="1"/>
    <xf numFmtId="164" fontId="6" fillId="0" borderId="0" xfId="0" applyNumberFormat="1" applyFont="1" applyFill="1" applyProtection="1"/>
    <xf numFmtId="164" fontId="6" fillId="0" borderId="0" xfId="0" applyNumberFormat="1" applyFont="1" applyFill="1" applyBorder="1" applyProtection="1"/>
    <xf numFmtId="0" fontId="8" fillId="0" borderId="3" xfId="0" applyFont="1" applyFill="1" applyBorder="1" applyAlignment="1" applyProtection="1">
      <alignment horizontal="right"/>
    </xf>
    <xf numFmtId="0" fontId="6" fillId="0" borderId="6" xfId="0" applyFont="1" applyFill="1" applyBorder="1"/>
    <xf numFmtId="165" fontId="9" fillId="0" borderId="0" xfId="0" applyNumberFormat="1" applyFont="1" applyFill="1" applyBorder="1" applyAlignment="1" applyProtection="1">
      <alignment horizontal="right"/>
    </xf>
    <xf numFmtId="3" fontId="9" fillId="0" borderId="1" xfId="0" applyNumberFormat="1" applyFont="1" applyFill="1" applyBorder="1" applyAlignment="1" applyProtection="1">
      <alignment horizontal="right"/>
    </xf>
    <xf numFmtId="0" fontId="1" fillId="0" borderId="0" xfId="0" applyFont="1" applyFill="1" applyProtection="1"/>
    <xf numFmtId="0" fontId="1" fillId="0" borderId="0" xfId="0" applyFont="1" applyFill="1"/>
    <xf numFmtId="1" fontId="1" fillId="0" borderId="0" xfId="0" applyNumberFormat="1" applyFont="1" applyFill="1"/>
    <xf numFmtId="165" fontId="1" fillId="0" borderId="0" xfId="0" applyNumberFormat="1" applyFont="1" applyFill="1"/>
    <xf numFmtId="0" fontId="3" fillId="0" borderId="0" xfId="0" applyFont="1" applyAlignment="1">
      <alignment horizontal="center" vertical="center" textRotation="18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"/>
  <sheetViews>
    <sheetView tabSelected="1" view="pageBreakPreview" zoomScale="70" zoomScaleNormal="85" zoomScaleSheetLayoutView="70" workbookViewId="0">
      <pane xSplit="2" ySplit="6" topLeftCell="L7" activePane="bottomRight" state="frozen"/>
      <selection pane="topRight" activeCell="C1" sqref="C1"/>
      <selection pane="bottomLeft" activeCell="A7" sqref="A7"/>
      <selection pane="bottomRight" activeCell="Q47" sqref="Q47"/>
    </sheetView>
  </sheetViews>
  <sheetFormatPr defaultColWidth="8.77734375" defaultRowHeight="15" x14ac:dyDescent="0.2"/>
  <cols>
    <col min="1" max="1" width="8.77734375" style="1"/>
    <col min="2" max="2" width="45.77734375" style="5" customWidth="1"/>
    <col min="3" max="3" width="14" style="1" customWidth="1"/>
    <col min="4" max="4" width="15" style="1" customWidth="1"/>
    <col min="5" max="5" width="14.88671875" style="1" customWidth="1"/>
    <col min="6" max="6" width="15.44140625" style="1" customWidth="1"/>
    <col min="7" max="11" width="14.5546875" style="1" bestFit="1" customWidth="1"/>
    <col min="12" max="14" width="14.88671875" style="1" customWidth="1"/>
    <col min="15" max="15" width="14.88671875" style="46" customWidth="1"/>
    <col min="16" max="21" width="14.88671875" style="1" customWidth="1"/>
    <col min="22" max="22" width="44.5546875" style="1" customWidth="1"/>
    <col min="23" max="23" width="45.33203125" style="1" customWidth="1"/>
    <col min="24" max="16384" width="8.77734375" style="1"/>
  </cols>
  <sheetData>
    <row r="1" spans="1:27" x14ac:dyDescent="0.2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8"/>
      <c r="P1" s="3"/>
      <c r="Q1" s="3"/>
      <c r="R1" s="3"/>
      <c r="S1" s="3"/>
      <c r="T1" s="3"/>
      <c r="U1" s="3"/>
      <c r="V1" s="4"/>
      <c r="W1" s="4"/>
    </row>
    <row r="2" spans="1:27" x14ac:dyDescent="0.2">
      <c r="A2" s="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8"/>
      <c r="P2" s="3"/>
      <c r="Q2" s="3"/>
      <c r="R2" s="3"/>
      <c r="S2" s="3"/>
      <c r="T2" s="3"/>
      <c r="U2" s="3"/>
      <c r="V2" s="4"/>
      <c r="W2" s="4"/>
    </row>
    <row r="3" spans="1:27" x14ac:dyDescent="0.2">
      <c r="A3" s="4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8"/>
      <c r="P3" s="3"/>
      <c r="Q3" s="3"/>
      <c r="R3" s="3"/>
      <c r="S3" s="3"/>
      <c r="T3" s="3"/>
      <c r="U3" s="3"/>
      <c r="V3" s="4"/>
      <c r="W3" s="4"/>
    </row>
    <row r="4" spans="1:27" ht="24.75" customHeight="1" x14ac:dyDescent="0.25">
      <c r="A4" s="49"/>
      <c r="B4" s="6" t="s">
        <v>50</v>
      </c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39"/>
      <c r="P4" s="9"/>
      <c r="Q4" s="9"/>
      <c r="R4" s="9"/>
      <c r="S4" s="9"/>
      <c r="T4" s="9"/>
      <c r="U4" s="9"/>
      <c r="V4" s="10" t="s">
        <v>0</v>
      </c>
      <c r="W4" s="4"/>
    </row>
    <row r="5" spans="1:27" ht="24.75" customHeight="1" x14ac:dyDescent="0.25">
      <c r="A5" s="49"/>
      <c r="B5" s="6" t="s">
        <v>51</v>
      </c>
      <c r="C5" s="7"/>
      <c r="D5" s="11"/>
      <c r="E5" s="12"/>
      <c r="F5" s="13"/>
      <c r="G5" s="13"/>
      <c r="H5" s="13"/>
      <c r="I5" s="13"/>
      <c r="J5" s="13"/>
      <c r="K5" s="13"/>
      <c r="L5" s="13"/>
      <c r="M5" s="13"/>
      <c r="N5" s="13"/>
      <c r="O5" s="40"/>
      <c r="P5" s="13"/>
      <c r="Q5" s="13"/>
      <c r="R5" s="13"/>
      <c r="S5" s="13"/>
      <c r="T5" s="13"/>
      <c r="U5" s="13"/>
      <c r="V5" s="14" t="s">
        <v>1</v>
      </c>
      <c r="W5" s="4"/>
    </row>
    <row r="6" spans="1:27" ht="24.75" customHeight="1" x14ac:dyDescent="0.25">
      <c r="A6" s="49"/>
      <c r="B6" s="15"/>
      <c r="C6" s="16">
        <v>1999</v>
      </c>
      <c r="D6" s="17">
        <v>2000</v>
      </c>
      <c r="E6" s="17">
        <v>2001</v>
      </c>
      <c r="F6" s="17">
        <v>2002</v>
      </c>
      <c r="G6" s="17">
        <v>2003</v>
      </c>
      <c r="H6" s="17">
        <v>2004</v>
      </c>
      <c r="I6" s="17">
        <v>2005</v>
      </c>
      <c r="J6" s="17">
        <v>2006</v>
      </c>
      <c r="K6" s="17">
        <v>2007</v>
      </c>
      <c r="L6" s="17">
        <v>2008</v>
      </c>
      <c r="M6" s="17">
        <v>2009</v>
      </c>
      <c r="N6" s="17">
        <v>2010</v>
      </c>
      <c r="O6" s="41">
        <v>2011</v>
      </c>
      <c r="P6" s="17">
        <v>2012</v>
      </c>
      <c r="Q6" s="17">
        <v>2013</v>
      </c>
      <c r="R6" s="17">
        <v>2014</v>
      </c>
      <c r="S6" s="17">
        <v>2015</v>
      </c>
      <c r="T6" s="17">
        <v>2016</v>
      </c>
      <c r="U6" s="17" t="s">
        <v>57</v>
      </c>
      <c r="V6" s="18"/>
      <c r="W6" s="4"/>
    </row>
    <row r="7" spans="1:27" ht="24.75" customHeight="1" x14ac:dyDescent="0.25">
      <c r="A7" s="49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42"/>
      <c r="P7" s="20"/>
      <c r="Q7" s="20"/>
      <c r="R7" s="20"/>
      <c r="S7" s="20"/>
      <c r="T7" s="20"/>
      <c r="U7" s="20"/>
      <c r="V7" s="21"/>
    </row>
    <row r="8" spans="1:27" ht="24.75" customHeight="1" x14ac:dyDescent="0.25">
      <c r="A8" s="49"/>
      <c r="B8" s="22" t="s">
        <v>2</v>
      </c>
      <c r="C8" s="23">
        <v>18012498</v>
      </c>
      <c r="D8" s="23">
        <v>27783837.481699847</v>
      </c>
      <c r="E8" s="23">
        <v>47355006.559</v>
      </c>
      <c r="F8" s="23">
        <v>67140941.091199994</v>
      </c>
      <c r="G8" s="23">
        <v>75722040.200000003</v>
      </c>
      <c r="H8" s="23">
        <f>+H10+H15+H20+H22</f>
        <v>79821927</v>
      </c>
      <c r="I8" s="23">
        <v>63401411.142539382</v>
      </c>
      <c r="J8" s="24">
        <v>83327320.242272869</v>
      </c>
      <c r="K8" s="24">
        <v>82490216.0117957</v>
      </c>
      <c r="L8" s="24">
        <v>106209986.33601665</v>
      </c>
      <c r="M8" s="24">
        <v>103483493.29115711</v>
      </c>
      <c r="N8" s="24">
        <f>+N10+N15+N20</f>
        <v>108481276.92118707</v>
      </c>
      <c r="O8" s="24">
        <v>128358795.02801993</v>
      </c>
      <c r="P8" s="24">
        <v>139537760.0293456</v>
      </c>
      <c r="Q8" s="24">
        <v>131946613.94091952</v>
      </c>
      <c r="R8" s="24">
        <v>144953596.8404389</v>
      </c>
      <c r="S8" s="24">
        <v>141926312.57025018</v>
      </c>
      <c r="T8" s="24">
        <v>126959514.27830429</v>
      </c>
      <c r="U8" s="24">
        <v>140747063.82531315</v>
      </c>
      <c r="V8" s="25" t="s">
        <v>3</v>
      </c>
      <c r="W8" s="4"/>
    </row>
    <row r="9" spans="1:27" ht="24.75" customHeight="1" x14ac:dyDescent="0.25">
      <c r="A9" s="49"/>
      <c r="B9" s="2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4"/>
      <c r="P9" s="24"/>
      <c r="Q9" s="24"/>
      <c r="R9" s="24"/>
      <c r="S9" s="24"/>
      <c r="T9" s="24"/>
      <c r="U9" s="24"/>
      <c r="V9" s="27"/>
    </row>
    <row r="10" spans="1:27" ht="24.75" customHeight="1" x14ac:dyDescent="0.25">
      <c r="A10" s="49"/>
      <c r="B10" s="22" t="s">
        <v>4</v>
      </c>
      <c r="C10" s="23">
        <v>16449257</v>
      </c>
      <c r="D10" s="23">
        <v>25329196.18169985</v>
      </c>
      <c r="E10" s="23">
        <v>41936005.619000003</v>
      </c>
      <c r="F10" s="23">
        <v>60328105.291199997</v>
      </c>
      <c r="G10" s="23">
        <v>70139414.200000003</v>
      </c>
      <c r="H10" s="23">
        <f>+H12+H13</f>
        <v>74569657</v>
      </c>
      <c r="I10" s="23">
        <v>58260322.777370006</v>
      </c>
      <c r="J10" s="24">
        <v>73734598.902872875</v>
      </c>
      <c r="K10" s="24">
        <v>75568387.166495696</v>
      </c>
      <c r="L10" s="24">
        <v>94782767.785656661</v>
      </c>
      <c r="M10" s="24">
        <v>93156379.534877092</v>
      </c>
      <c r="N10" s="24">
        <v>97340599.58287707</v>
      </c>
      <c r="O10" s="24">
        <v>114923671.01343507</v>
      </c>
      <c r="P10" s="24">
        <v>128262193.96262559</v>
      </c>
      <c r="Q10" s="24">
        <v>116175220.75342952</v>
      </c>
      <c r="R10" s="24">
        <f>R12+R13</f>
        <v>124918233.3054689</v>
      </c>
      <c r="S10" s="24">
        <v>125065559.54169016</v>
      </c>
      <c r="T10" s="24">
        <v>111486675.63458727</v>
      </c>
      <c r="U10" s="24">
        <v>123773358.42204043</v>
      </c>
      <c r="V10" s="25" t="s">
        <v>5</v>
      </c>
      <c r="X10" s="28"/>
      <c r="Y10" s="28"/>
      <c r="Z10" s="28"/>
      <c r="AA10" s="28"/>
    </row>
    <row r="11" spans="1:27" ht="24.75" customHeight="1" x14ac:dyDescent="0.25">
      <c r="A11" s="49"/>
      <c r="B11" s="2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23"/>
      <c r="Q11" s="23"/>
      <c r="R11" s="23"/>
      <c r="S11" s="23"/>
      <c r="T11" s="23"/>
      <c r="U11" s="23"/>
      <c r="V11" s="27"/>
      <c r="W11" s="4"/>
      <c r="X11" s="28"/>
      <c r="Y11" s="28"/>
      <c r="Z11" s="28"/>
      <c r="AA11" s="28"/>
    </row>
    <row r="12" spans="1:27" ht="24.75" customHeight="1" x14ac:dyDescent="0.25">
      <c r="A12" s="49"/>
      <c r="B12" s="22" t="s">
        <v>6</v>
      </c>
      <c r="C12" s="23">
        <v>14922672</v>
      </c>
      <c r="D12" s="23">
        <v>23644498.632699847</v>
      </c>
      <c r="E12" s="23">
        <v>38490091.5</v>
      </c>
      <c r="F12" s="23">
        <v>56304589.191199996</v>
      </c>
      <c r="G12" s="23">
        <v>65922021</v>
      </c>
      <c r="H12" s="23">
        <v>69413622</v>
      </c>
      <c r="I12" s="23">
        <v>53352286.610190004</v>
      </c>
      <c r="J12" s="24">
        <v>63213410.82409288</v>
      </c>
      <c r="K12" s="24">
        <v>67325271.452015698</v>
      </c>
      <c r="L12" s="24">
        <v>85169008.452686667</v>
      </c>
      <c r="M12" s="24">
        <v>82854101.950517103</v>
      </c>
      <c r="N12" s="24">
        <v>86819625.622887075</v>
      </c>
      <c r="O12" s="24">
        <v>95295476.374165073</v>
      </c>
      <c r="P12" s="24">
        <v>117665227.06645559</v>
      </c>
      <c r="Q12" s="24">
        <v>103828192.15359953</v>
      </c>
      <c r="R12" s="24">
        <v>114241363.8543189</v>
      </c>
      <c r="S12" s="24">
        <v>112439608.40055017</v>
      </c>
      <c r="T12" s="24">
        <v>93496798.172885329</v>
      </c>
      <c r="U12" s="24">
        <v>103992359.66011351</v>
      </c>
      <c r="V12" s="25" t="s">
        <v>7</v>
      </c>
      <c r="W12" s="4"/>
      <c r="X12" s="28"/>
      <c r="Y12" s="28"/>
      <c r="Z12" s="28"/>
      <c r="AA12" s="28"/>
    </row>
    <row r="13" spans="1:27" ht="24.75" customHeight="1" x14ac:dyDescent="0.25">
      <c r="A13" s="49"/>
      <c r="B13" s="22" t="s">
        <v>8</v>
      </c>
      <c r="C13" s="23">
        <v>1526585</v>
      </c>
      <c r="D13" s="23">
        <v>1684697.5489999999</v>
      </c>
      <c r="E13" s="23">
        <v>3445914.1190000004</v>
      </c>
      <c r="F13" s="23">
        <v>4023516.1</v>
      </c>
      <c r="G13" s="23">
        <v>4217393.2</v>
      </c>
      <c r="H13" s="23">
        <v>5156035</v>
      </c>
      <c r="I13" s="23">
        <v>4908036.1671799999</v>
      </c>
      <c r="J13" s="23">
        <v>10521188.078779999</v>
      </c>
      <c r="K13" s="23">
        <v>8243115.7144799996</v>
      </c>
      <c r="L13" s="23">
        <v>9613759.3329700008</v>
      </c>
      <c r="M13" s="23">
        <v>10302277.58436</v>
      </c>
      <c r="N13" s="24">
        <v>10520973.959989998</v>
      </c>
      <c r="O13" s="24">
        <v>19628194.63927</v>
      </c>
      <c r="P13" s="24">
        <v>10596966.89617</v>
      </c>
      <c r="Q13" s="24">
        <v>12347028.59983</v>
      </c>
      <c r="R13" s="24">
        <v>10676869.45115</v>
      </c>
      <c r="S13" s="24">
        <v>12625951.141139999</v>
      </c>
      <c r="T13" s="24">
        <v>17989877.461701948</v>
      </c>
      <c r="U13" s="24">
        <v>19780998.761926919</v>
      </c>
      <c r="V13" s="25" t="s">
        <v>9</v>
      </c>
      <c r="X13" s="28"/>
      <c r="Y13" s="28"/>
      <c r="Z13" s="28"/>
      <c r="AA13" s="28"/>
    </row>
    <row r="14" spans="1:27" ht="24.75" customHeight="1" x14ac:dyDescent="0.25">
      <c r="A14" s="49"/>
      <c r="B14" s="2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  <c r="P14" s="23"/>
      <c r="Q14" s="23"/>
      <c r="R14" s="23"/>
      <c r="S14" s="23"/>
      <c r="T14" s="23"/>
      <c r="U14" s="23"/>
      <c r="V14" s="27"/>
      <c r="W14" s="4"/>
      <c r="X14" s="28"/>
      <c r="Y14" s="28"/>
      <c r="Z14" s="28"/>
      <c r="AA14" s="28"/>
    </row>
    <row r="15" spans="1:27" ht="24.75" customHeight="1" x14ac:dyDescent="0.25">
      <c r="A15" s="49"/>
      <c r="B15" s="22" t="s">
        <v>10</v>
      </c>
      <c r="C15" s="23">
        <v>993132</v>
      </c>
      <c r="D15" s="23">
        <v>1298482.3</v>
      </c>
      <c r="E15" s="23">
        <v>3827186.4</v>
      </c>
      <c r="F15" s="23">
        <v>4191009.1</v>
      </c>
      <c r="G15" s="23">
        <v>3170824</v>
      </c>
      <c r="H15" s="23">
        <f>3513060.5-73761</f>
        <v>3439299.5</v>
      </c>
      <c r="I15" s="23">
        <v>3163933.6603100002</v>
      </c>
      <c r="J15" s="24">
        <v>4331865.3393999999</v>
      </c>
      <c r="K15" s="24">
        <v>4026768.7492999998</v>
      </c>
      <c r="L15" s="24">
        <v>6323610.5503599998</v>
      </c>
      <c r="M15" s="24">
        <v>4880707.6593899997</v>
      </c>
      <c r="N15" s="24">
        <v>5002908.8162900005</v>
      </c>
      <c r="O15" s="24">
        <v>5504154.7229048507</v>
      </c>
      <c r="P15" s="24">
        <v>4599048.3627500003</v>
      </c>
      <c r="Q15" s="24">
        <v>5090281.9843899999</v>
      </c>
      <c r="R15" s="24">
        <v>5144673.9164899997</v>
      </c>
      <c r="S15" s="24">
        <v>5871701.9430200001</v>
      </c>
      <c r="T15" s="24">
        <v>5178571.725017014</v>
      </c>
      <c r="U15" s="24">
        <v>5554109.9817014309</v>
      </c>
      <c r="V15" s="27" t="s">
        <v>11</v>
      </c>
      <c r="W15" s="4"/>
      <c r="X15" s="28"/>
      <c r="Y15" s="28"/>
      <c r="Z15" s="28"/>
      <c r="AA15" s="28"/>
    </row>
    <row r="16" spans="1:27" ht="24.75" customHeight="1" x14ac:dyDescent="0.25">
      <c r="A16" s="49"/>
      <c r="B16" s="26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23"/>
      <c r="Q16" s="23"/>
      <c r="R16" s="23"/>
      <c r="S16" s="23"/>
      <c r="T16" s="23"/>
      <c r="U16" s="23"/>
      <c r="V16" s="27"/>
      <c r="W16" s="4"/>
      <c r="X16" s="28"/>
      <c r="Y16" s="28"/>
      <c r="Z16" s="28"/>
      <c r="AA16" s="28"/>
    </row>
    <row r="17" spans="1:27" ht="24.75" customHeight="1" x14ac:dyDescent="0.25">
      <c r="A17" s="49"/>
      <c r="B17" s="22" t="s">
        <v>12</v>
      </c>
      <c r="C17" s="23">
        <v>600523</v>
      </c>
      <c r="D17" s="23">
        <v>941463.3</v>
      </c>
      <c r="E17" s="23">
        <v>1215726.8</v>
      </c>
      <c r="F17" s="23">
        <v>2600707.9</v>
      </c>
      <c r="G17" s="23">
        <v>2544597</v>
      </c>
      <c r="H17" s="23">
        <v>2971501.5</v>
      </c>
      <c r="I17" s="23">
        <v>2641302.1332100001</v>
      </c>
      <c r="J17" s="23">
        <v>3149625.32351</v>
      </c>
      <c r="K17" s="23">
        <v>3399485.4980099997</v>
      </c>
      <c r="L17" s="23">
        <v>3429374.79831</v>
      </c>
      <c r="M17" s="23">
        <v>3361554.4147699997</v>
      </c>
      <c r="N17" s="24">
        <v>3282361.1667499999</v>
      </c>
      <c r="O17" s="24">
        <v>3821602.8282048516</v>
      </c>
      <c r="P17" s="24">
        <v>3892251.7788800001</v>
      </c>
      <c r="Q17" s="24">
        <v>3801292.4680900001</v>
      </c>
      <c r="R17" s="24">
        <v>4673917.0283599999</v>
      </c>
      <c r="S17" s="24">
        <v>4173602.9076699996</v>
      </c>
      <c r="T17" s="24">
        <v>4577181.2878570147</v>
      </c>
      <c r="U17" s="24">
        <v>5019853.0512614306</v>
      </c>
      <c r="V17" s="25" t="s">
        <v>13</v>
      </c>
      <c r="X17" s="28"/>
      <c r="Y17" s="28"/>
      <c r="Z17" s="28"/>
      <c r="AA17" s="28"/>
    </row>
    <row r="18" spans="1:27" ht="24.75" customHeight="1" x14ac:dyDescent="0.25">
      <c r="A18" s="49"/>
      <c r="B18" s="22" t="s">
        <v>14</v>
      </c>
      <c r="C18" s="23">
        <v>392609</v>
      </c>
      <c r="D18" s="23">
        <v>357019</v>
      </c>
      <c r="E18" s="23">
        <v>2611459.6</v>
      </c>
      <c r="F18" s="23">
        <v>1590301.2</v>
      </c>
      <c r="G18" s="23">
        <v>626227</v>
      </c>
      <c r="H18" s="23">
        <v>541559</v>
      </c>
      <c r="I18" s="23">
        <v>522631.52710000006</v>
      </c>
      <c r="J18" s="24">
        <v>1182240.0158899999</v>
      </c>
      <c r="K18" s="24">
        <v>627283.25129000004</v>
      </c>
      <c r="L18" s="24">
        <v>2894235.7520500002</v>
      </c>
      <c r="M18" s="24">
        <v>1519153.24462</v>
      </c>
      <c r="N18" s="24">
        <v>1720547.6495400001</v>
      </c>
      <c r="O18" s="24">
        <v>1682551.8947000001</v>
      </c>
      <c r="P18" s="24">
        <v>706796.58386999997</v>
      </c>
      <c r="Q18" s="24">
        <v>1288989.5163</v>
      </c>
      <c r="R18" s="24">
        <v>470756.88812999998</v>
      </c>
      <c r="S18" s="24">
        <v>1698099.03535</v>
      </c>
      <c r="T18" s="24">
        <v>601390.43716000009</v>
      </c>
      <c r="U18" s="24">
        <v>534256.93044000003</v>
      </c>
      <c r="V18" s="25" t="s">
        <v>15</v>
      </c>
      <c r="X18" s="28"/>
      <c r="Y18" s="28"/>
      <c r="Z18" s="28"/>
      <c r="AA18" s="28"/>
    </row>
    <row r="19" spans="1:27" ht="24.75" customHeight="1" x14ac:dyDescent="0.25">
      <c r="A19" s="49"/>
      <c r="B19" s="26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23"/>
      <c r="Q19" s="23"/>
      <c r="R19" s="23"/>
      <c r="S19" s="23"/>
      <c r="T19" s="23"/>
      <c r="U19" s="23"/>
      <c r="V19" s="27"/>
      <c r="X19" s="28"/>
      <c r="Y19" s="28"/>
      <c r="Z19" s="28"/>
      <c r="AA19" s="28"/>
    </row>
    <row r="20" spans="1:27" ht="24.75" customHeight="1" x14ac:dyDescent="0.25">
      <c r="A20" s="49"/>
      <c r="B20" s="22" t="s">
        <v>16</v>
      </c>
      <c r="C20" s="23">
        <v>568802</v>
      </c>
      <c r="D20" s="23">
        <v>1149057</v>
      </c>
      <c r="E20" s="23">
        <v>1591813.54</v>
      </c>
      <c r="F20" s="23">
        <v>2621826.7000000002</v>
      </c>
      <c r="G20" s="23">
        <v>2408344</v>
      </c>
      <c r="H20" s="23">
        <v>1810912.5</v>
      </c>
      <c r="I20" s="23">
        <v>1969843.189</v>
      </c>
      <c r="J20" s="24">
        <v>5260856</v>
      </c>
      <c r="K20" s="24">
        <v>2895060.0959999999</v>
      </c>
      <c r="L20" s="24">
        <v>5103608</v>
      </c>
      <c r="M20" s="24">
        <v>5446406.0968900006</v>
      </c>
      <c r="N20" s="24">
        <v>6137768.52202</v>
      </c>
      <c r="O20" s="24">
        <v>7930969.2916800007</v>
      </c>
      <c r="P20" s="24">
        <v>6676517.7039699992</v>
      </c>
      <c r="Q20" s="24">
        <v>10681111.2031</v>
      </c>
      <c r="R20" s="24">
        <v>14890689.618480001</v>
      </c>
      <c r="S20" s="24">
        <v>10989051.08554</v>
      </c>
      <c r="T20" s="24">
        <v>10294266.9187</v>
      </c>
      <c r="U20" s="24">
        <v>11419595.421571296</v>
      </c>
      <c r="V20" s="25" t="s">
        <v>17</v>
      </c>
      <c r="X20" s="28"/>
      <c r="Y20" s="28"/>
      <c r="Z20" s="28"/>
      <c r="AA20" s="28"/>
    </row>
    <row r="21" spans="1:27" ht="24.75" customHeight="1" x14ac:dyDescent="0.25">
      <c r="A21" s="49"/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3"/>
      <c r="Q21" s="23"/>
      <c r="R21" s="23"/>
      <c r="S21" s="23"/>
      <c r="T21" s="23"/>
      <c r="U21" s="23"/>
      <c r="V21" s="27"/>
      <c r="X21" s="28"/>
      <c r="Y21" s="28"/>
      <c r="Z21" s="28"/>
      <c r="AA21" s="28"/>
    </row>
    <row r="22" spans="1:27" ht="24.75" customHeight="1" x14ac:dyDescent="0.25">
      <c r="A22" s="49"/>
      <c r="B22" s="22" t="s">
        <v>18</v>
      </c>
      <c r="C22" s="23">
        <v>1307</v>
      </c>
      <c r="D22" s="23">
        <v>7102</v>
      </c>
      <c r="E22" s="23">
        <v>1</v>
      </c>
      <c r="F22" s="23">
        <v>0</v>
      </c>
      <c r="G22" s="23">
        <v>3458</v>
      </c>
      <c r="H22" s="23">
        <v>2058</v>
      </c>
      <c r="I22" s="23">
        <v>7311.5158593747801</v>
      </c>
      <c r="J22" s="23">
        <v>0</v>
      </c>
      <c r="K22" s="23">
        <v>0</v>
      </c>
      <c r="L22" s="23">
        <v>0</v>
      </c>
      <c r="M22" s="23">
        <v>0</v>
      </c>
      <c r="N22" s="24">
        <v>0</v>
      </c>
      <c r="O22" s="24">
        <v>0</v>
      </c>
      <c r="P22" s="24">
        <v>0</v>
      </c>
      <c r="Q22" s="24">
        <v>0</v>
      </c>
      <c r="R22" s="24"/>
      <c r="S22" s="24">
        <v>0</v>
      </c>
      <c r="T22" s="24">
        <v>0</v>
      </c>
      <c r="U22" s="24">
        <v>0</v>
      </c>
      <c r="V22" s="25" t="s">
        <v>19</v>
      </c>
      <c r="X22" s="28"/>
      <c r="Y22" s="28"/>
      <c r="Z22" s="28"/>
      <c r="AA22" s="28"/>
    </row>
    <row r="23" spans="1:27" ht="24.75" customHeight="1" x14ac:dyDescent="0.25">
      <c r="A23" s="49"/>
      <c r="B23" s="26"/>
      <c r="C23" s="23"/>
      <c r="D23" s="23"/>
      <c r="E23" s="23"/>
      <c r="F23" s="23"/>
      <c r="G23" s="23"/>
      <c r="H23" s="23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7"/>
      <c r="X23" s="28"/>
      <c r="Y23" s="28"/>
      <c r="Z23" s="28"/>
      <c r="AA23" s="28"/>
    </row>
    <row r="24" spans="1:27" ht="24.75" customHeight="1" x14ac:dyDescent="0.25">
      <c r="A24" s="49"/>
      <c r="B24" s="22" t="s">
        <v>20</v>
      </c>
      <c r="C24" s="23">
        <v>19772592.600000001</v>
      </c>
      <c r="D24" s="23">
        <v>30186997.922251001</v>
      </c>
      <c r="E24" s="23">
        <v>48003227.631999999</v>
      </c>
      <c r="F24" s="23">
        <v>64372615.219799995</v>
      </c>
      <c r="G24" s="23">
        <f>+G26+G31+G33+G35</f>
        <v>73076510.69600001</v>
      </c>
      <c r="H24" s="23">
        <v>77370999.693999991</v>
      </c>
      <c r="I24" s="23">
        <v>62588669.558986887</v>
      </c>
      <c r="J24" s="24">
        <v>79601942.34321472</v>
      </c>
      <c r="K24" s="24">
        <v>81463599.294226885</v>
      </c>
      <c r="L24" s="24">
        <v>105962721.78874899</v>
      </c>
      <c r="M24" s="24">
        <v>100057383.52280149</v>
      </c>
      <c r="N24" s="24">
        <v>101439814.89356034</v>
      </c>
      <c r="O24" s="24">
        <v>125548402.36911567</v>
      </c>
      <c r="P24" s="24">
        <v>138798445.32761687</v>
      </c>
      <c r="Q24" s="24">
        <v>127420709.71339998</v>
      </c>
      <c r="R24" s="24">
        <v>145129970.71106556</v>
      </c>
      <c r="S24" s="24">
        <v>140331584.71856633</v>
      </c>
      <c r="T24" s="24">
        <v>118511980.96150492</v>
      </c>
      <c r="U24" s="24">
        <v>137874611.88598907</v>
      </c>
      <c r="V24" s="25" t="s">
        <v>21</v>
      </c>
      <c r="W24" s="28"/>
      <c r="X24" s="28"/>
      <c r="Y24" s="28"/>
      <c r="Z24" s="28"/>
      <c r="AA24" s="28"/>
    </row>
    <row r="25" spans="1:27" ht="24.75" customHeight="1" x14ac:dyDescent="0.25">
      <c r="A25" s="49"/>
      <c r="B25" s="2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4"/>
      <c r="P25" s="24"/>
      <c r="Q25" s="24"/>
      <c r="R25" s="24"/>
      <c r="S25" s="24"/>
      <c r="T25" s="24"/>
      <c r="U25" s="24"/>
      <c r="V25" s="27"/>
      <c r="X25" s="28"/>
      <c r="Y25" s="28"/>
      <c r="Z25" s="28"/>
      <c r="AA25" s="28"/>
    </row>
    <row r="26" spans="1:27" ht="24.75" customHeight="1" x14ac:dyDescent="0.25">
      <c r="A26" s="49"/>
      <c r="B26" s="22" t="s">
        <v>22</v>
      </c>
      <c r="C26" s="23">
        <v>16266646</v>
      </c>
      <c r="D26" s="23">
        <v>26081715.422251001</v>
      </c>
      <c r="E26" s="23">
        <v>43822881.600000009</v>
      </c>
      <c r="F26" s="23">
        <v>58939810.109799996</v>
      </c>
      <c r="G26" s="23">
        <v>68435576</v>
      </c>
      <c r="H26" s="23">
        <v>73515151</v>
      </c>
      <c r="I26" s="23">
        <v>57718209.724190012</v>
      </c>
      <c r="J26" s="23">
        <v>72532697.380780011</v>
      </c>
      <c r="K26" s="23">
        <v>75240595.323333949</v>
      </c>
      <c r="L26" s="23">
        <v>97573905.047350064</v>
      </c>
      <c r="M26" s="23">
        <v>89264704.092186198</v>
      </c>
      <c r="N26" s="24">
        <v>93745958.966040879</v>
      </c>
      <c r="O26" s="24">
        <v>114242203.21211037</v>
      </c>
      <c r="P26" s="24">
        <v>126109477.09117</v>
      </c>
      <c r="Q26" s="24">
        <v>115261668.86255999</v>
      </c>
      <c r="R26" s="24">
        <v>128646136.97932456</v>
      </c>
      <c r="S26" s="24">
        <v>124238882.52674749</v>
      </c>
      <c r="T26" s="24">
        <v>97310529.075243548</v>
      </c>
      <c r="U26" s="24">
        <v>116160639.97965536</v>
      </c>
      <c r="V26" s="25" t="s">
        <v>23</v>
      </c>
      <c r="X26" s="28"/>
      <c r="Y26" s="28"/>
      <c r="Z26" s="28"/>
      <c r="AA26" s="28"/>
    </row>
    <row r="27" spans="1:27" ht="24.75" customHeight="1" x14ac:dyDescent="0.25">
      <c r="A27" s="49"/>
      <c r="B27" s="26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3"/>
      <c r="Q27" s="23"/>
      <c r="R27" s="23"/>
      <c r="S27" s="23"/>
      <c r="T27" s="23"/>
      <c r="U27" s="23"/>
      <c r="V27" s="27"/>
      <c r="X27" s="28"/>
      <c r="Y27" s="28"/>
      <c r="Z27" s="28"/>
      <c r="AA27" s="28"/>
    </row>
    <row r="28" spans="1:27" ht="24.75" customHeight="1" x14ac:dyDescent="0.25">
      <c r="A28" s="49"/>
      <c r="B28" s="22" t="s">
        <v>24</v>
      </c>
      <c r="C28" s="23">
        <v>10923406</v>
      </c>
      <c r="D28" s="23">
        <v>17855809.853251003</v>
      </c>
      <c r="E28" s="23">
        <v>28779945.400000002</v>
      </c>
      <c r="F28" s="23">
        <v>40510443.016599998</v>
      </c>
      <c r="G28" s="23">
        <v>45716562</v>
      </c>
      <c r="H28" s="23">
        <v>49591732</v>
      </c>
      <c r="I28" s="23">
        <v>45317587.951040007</v>
      </c>
      <c r="J28" s="23">
        <v>54340279.220290005</v>
      </c>
      <c r="K28" s="23">
        <v>57556730.467443943</v>
      </c>
      <c r="L28" s="23">
        <v>77708410.884990066</v>
      </c>
      <c r="M28" s="23">
        <v>70254305.438306198</v>
      </c>
      <c r="N28" s="24">
        <v>74863847.63513872</v>
      </c>
      <c r="O28" s="24">
        <v>88592309.315029994</v>
      </c>
      <c r="P28" s="24">
        <v>109724261.62082</v>
      </c>
      <c r="Q28" s="24">
        <v>94964020.053350002</v>
      </c>
      <c r="R28" s="24">
        <v>111919591.57342</v>
      </c>
      <c r="S28" s="24">
        <v>103321939.66281</v>
      </c>
      <c r="T28" s="24">
        <v>76636498.106109843</v>
      </c>
      <c r="U28" s="24">
        <v>94087151.941338763</v>
      </c>
      <c r="V28" s="25" t="s">
        <v>25</v>
      </c>
      <c r="X28" s="28"/>
      <c r="Y28" s="28"/>
      <c r="Z28" s="28"/>
      <c r="AA28" s="28"/>
    </row>
    <row r="29" spans="1:27" ht="24.75" customHeight="1" x14ac:dyDescent="0.25">
      <c r="A29" s="49"/>
      <c r="B29" s="22" t="s">
        <v>26</v>
      </c>
      <c r="C29" s="23">
        <v>5343240</v>
      </c>
      <c r="D29" s="23">
        <v>8225905.5689999992</v>
      </c>
      <c r="E29" s="23">
        <v>15042936.200000001</v>
      </c>
      <c r="F29" s="23">
        <v>18429367.093199998</v>
      </c>
      <c r="G29" s="23">
        <v>22719014</v>
      </c>
      <c r="H29" s="23">
        <v>23923419</v>
      </c>
      <c r="I29" s="23">
        <v>12400621.773150001</v>
      </c>
      <c r="J29" s="23">
        <v>18192418.160489999</v>
      </c>
      <c r="K29" s="23">
        <v>17683864.855890002</v>
      </c>
      <c r="L29" s="23">
        <v>19865494.162360001</v>
      </c>
      <c r="M29" s="23">
        <v>19010398.65388</v>
      </c>
      <c r="N29" s="24">
        <v>18882111.330902174</v>
      </c>
      <c r="O29" s="24">
        <v>25649893.897080362</v>
      </c>
      <c r="P29" s="24">
        <v>16385215.470350001</v>
      </c>
      <c r="Q29" s="24">
        <v>20297648.809210002</v>
      </c>
      <c r="R29" s="24">
        <v>16726545.405904552</v>
      </c>
      <c r="S29" s="24">
        <v>20916942.863937501</v>
      </c>
      <c r="T29" s="24">
        <v>20674030.969133697</v>
      </c>
      <c r="U29" s="24">
        <v>22073488.038316581</v>
      </c>
      <c r="V29" s="25" t="s">
        <v>9</v>
      </c>
      <c r="X29" s="28"/>
      <c r="Y29" s="28"/>
      <c r="Z29" s="28"/>
      <c r="AA29" s="28"/>
    </row>
    <row r="30" spans="1:27" ht="24.75" customHeight="1" x14ac:dyDescent="0.25">
      <c r="A30" s="49"/>
      <c r="B30" s="26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3"/>
      <c r="Q30" s="23"/>
      <c r="R30" s="23"/>
      <c r="S30" s="23"/>
      <c r="T30" s="23"/>
      <c r="U30" s="23"/>
      <c r="V30" s="27"/>
      <c r="X30" s="28"/>
      <c r="Y30" s="28"/>
      <c r="Z30" s="28"/>
      <c r="AA30" s="28"/>
    </row>
    <row r="31" spans="1:27" ht="24.75" customHeight="1" x14ac:dyDescent="0.25">
      <c r="A31" s="49"/>
      <c r="B31" s="22" t="s">
        <v>27</v>
      </c>
      <c r="C31" s="23">
        <v>1326697</v>
      </c>
      <c r="D31" s="23">
        <v>2206607.6</v>
      </c>
      <c r="E31" s="23">
        <v>1810537.9</v>
      </c>
      <c r="F31" s="23">
        <v>3184750.6</v>
      </c>
      <c r="G31" s="23">
        <v>2488920</v>
      </c>
      <c r="H31" s="23">
        <v>2487696</v>
      </c>
      <c r="I31" s="23">
        <v>3592692.99</v>
      </c>
      <c r="J31" s="23">
        <v>3672044.6</v>
      </c>
      <c r="K31" s="23">
        <v>3518076.7508399999</v>
      </c>
      <c r="L31" s="23">
        <v>4164762</v>
      </c>
      <c r="M31" s="23">
        <v>4462993</v>
      </c>
      <c r="N31" s="23">
        <v>5777328</v>
      </c>
      <c r="O31" s="24">
        <v>6321929.9270000001</v>
      </c>
      <c r="P31" s="23">
        <v>6586467.2139999997</v>
      </c>
      <c r="Q31" s="23">
        <v>7507702.5911900001</v>
      </c>
      <c r="R31" s="23">
        <v>8455472.6840300001</v>
      </c>
      <c r="S31" s="23">
        <v>8785941.55143</v>
      </c>
      <c r="T31" s="23">
        <v>8802281.6265799999</v>
      </c>
      <c r="U31" s="23">
        <v>13263641</v>
      </c>
      <c r="V31" s="25" t="s">
        <v>28</v>
      </c>
      <c r="X31" s="28"/>
      <c r="Y31" s="28"/>
      <c r="Z31" s="28"/>
      <c r="AA31" s="28"/>
    </row>
    <row r="32" spans="1:27" ht="24.75" customHeight="1" x14ac:dyDescent="0.25">
      <c r="A32" s="49"/>
      <c r="B32" s="26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3"/>
      <c r="Q32" s="23"/>
      <c r="R32" s="23"/>
      <c r="S32" s="23"/>
      <c r="T32" s="23"/>
      <c r="U32" s="23"/>
      <c r="V32" s="27"/>
      <c r="X32" s="28"/>
      <c r="Y32" s="28"/>
      <c r="Z32" s="28"/>
      <c r="AA32" s="28"/>
    </row>
    <row r="33" spans="1:27" ht="24.75" customHeight="1" x14ac:dyDescent="0.25">
      <c r="A33" s="49"/>
      <c r="B33" s="22" t="s">
        <v>29</v>
      </c>
      <c r="C33" s="23">
        <v>1081676</v>
      </c>
      <c r="D33" s="23">
        <v>1125332</v>
      </c>
      <c r="E33" s="23">
        <v>1321373.7</v>
      </c>
      <c r="F33" s="23">
        <v>1709136.9</v>
      </c>
      <c r="G33" s="23">
        <v>232004.39300000004</v>
      </c>
      <c r="H33" s="23">
        <v>689805.61400000006</v>
      </c>
      <c r="I33" s="29">
        <v>1035601.8778750001</v>
      </c>
      <c r="J33" s="29">
        <v>-120297.61204999965</v>
      </c>
      <c r="K33" s="29">
        <v>225645.53909999994</v>
      </c>
      <c r="L33" s="29">
        <v>2243678.4569517393</v>
      </c>
      <c r="M33" s="29">
        <v>2919594.0164399985</v>
      </c>
      <c r="N33" s="24">
        <v>-1277501.1205199955</v>
      </c>
      <c r="O33" s="24">
        <v>1306986.9552699949</v>
      </c>
      <c r="P33" s="24">
        <v>1980198.0336265676</v>
      </c>
      <c r="Q33" s="24">
        <v>199188.03673000284</v>
      </c>
      <c r="R33" s="24">
        <v>-2360960.9874399975</v>
      </c>
      <c r="S33" s="24">
        <v>2706568.0771899959</v>
      </c>
      <c r="T33" s="24">
        <v>830074.06047502323</v>
      </c>
      <c r="U33" s="24">
        <v>-979637.0359968585</v>
      </c>
      <c r="V33" s="25" t="s">
        <v>30</v>
      </c>
      <c r="X33" s="28"/>
      <c r="Y33" s="28"/>
      <c r="Z33" s="28"/>
      <c r="AA33" s="28"/>
    </row>
    <row r="34" spans="1:27" ht="24.75" customHeight="1" x14ac:dyDescent="0.25">
      <c r="A34" s="49"/>
      <c r="B34" s="26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3"/>
      <c r="Q34" s="23"/>
      <c r="R34" s="23"/>
      <c r="S34" s="23"/>
      <c r="T34" s="23"/>
      <c r="U34" s="23"/>
      <c r="V34" s="27"/>
      <c r="X34" s="28"/>
      <c r="Y34" s="28"/>
      <c r="Z34" s="28"/>
      <c r="AA34" s="28"/>
    </row>
    <row r="35" spans="1:27" ht="24.75" customHeight="1" x14ac:dyDescent="0.25">
      <c r="A35" s="49"/>
      <c r="B35" s="22" t="s">
        <v>31</v>
      </c>
      <c r="C35" s="23">
        <v>1097573.6000000001</v>
      </c>
      <c r="D35" s="23">
        <v>773342.9</v>
      </c>
      <c r="E35" s="23">
        <v>1048434.4320000001</v>
      </c>
      <c r="F35" s="23">
        <v>538917.61000000092</v>
      </c>
      <c r="G35" s="23">
        <v>1920010.3030000001</v>
      </c>
      <c r="H35" s="23">
        <v>678347.07999999984</v>
      </c>
      <c r="I35" s="24">
        <v>242164.9669218749</v>
      </c>
      <c r="J35" s="24">
        <v>3517497.9744847054</v>
      </c>
      <c r="K35" s="24">
        <v>2479281.6809529392</v>
      </c>
      <c r="L35" s="24">
        <v>1980376.284447192</v>
      </c>
      <c r="M35" s="24">
        <v>3410092.4141752925</v>
      </c>
      <c r="N35" s="24">
        <v>3194029.0480394457</v>
      </c>
      <c r="O35" s="24">
        <v>3677282.2747352952</v>
      </c>
      <c r="P35" s="24">
        <v>4122302.9888202921</v>
      </c>
      <c r="Q35" s="24">
        <v>4452150.2229200006</v>
      </c>
      <c r="R35" s="24">
        <v>10389322</v>
      </c>
      <c r="S35" s="24">
        <v>4600193</v>
      </c>
      <c r="T35" s="24">
        <v>11569096</v>
      </c>
      <c r="U35" s="24">
        <v>9429968</v>
      </c>
      <c r="V35" s="25" t="s">
        <v>32</v>
      </c>
      <c r="X35" s="28"/>
      <c r="Y35" s="28"/>
      <c r="Z35" s="28"/>
      <c r="AA35" s="28"/>
    </row>
    <row r="36" spans="1:27" ht="24.75" customHeight="1" x14ac:dyDescent="0.25">
      <c r="A36" s="49"/>
      <c r="B36" s="26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/>
      <c r="P36" s="23"/>
      <c r="Q36" s="23"/>
      <c r="R36" s="23"/>
      <c r="S36" s="23"/>
      <c r="T36" s="23"/>
      <c r="U36" s="23"/>
      <c r="V36" s="27"/>
      <c r="X36" s="28"/>
      <c r="Y36" s="28"/>
      <c r="Z36" s="28"/>
      <c r="AA36" s="28"/>
    </row>
    <row r="37" spans="1:27" ht="24.75" customHeight="1" x14ac:dyDescent="0.25">
      <c r="A37" s="49"/>
      <c r="B37" s="22" t="s">
        <v>33</v>
      </c>
      <c r="C37" s="23">
        <v>-1760094.6000000015</v>
      </c>
      <c r="D37" s="23">
        <v>-2403160.4405511543</v>
      </c>
      <c r="E37" s="23">
        <v>-648221.07299999893</v>
      </c>
      <c r="F37" s="23">
        <v>2768325.8713999987</v>
      </c>
      <c r="G37" s="23">
        <v>2645529.5039999932</v>
      </c>
      <c r="H37" s="23">
        <v>2450927.3060000092</v>
      </c>
      <c r="I37" s="23">
        <v>812741.58355249465</v>
      </c>
      <c r="J37" s="23">
        <v>3725377.8990581483</v>
      </c>
      <c r="K37" s="23">
        <v>1026616.7175688148</v>
      </c>
      <c r="L37" s="23">
        <v>247264.5472676605</v>
      </c>
      <c r="M37" s="23">
        <v>3426109.7683556229</v>
      </c>
      <c r="N37" s="23">
        <v>7041462.027626738</v>
      </c>
      <c r="O37" s="24">
        <v>2810392.6589042656</v>
      </c>
      <c r="P37" s="23">
        <v>739314.70172873512</v>
      </c>
      <c r="Q37" s="23">
        <v>4525904.2275195308</v>
      </c>
      <c r="R37" s="23">
        <v>-176373.87062664703</v>
      </c>
      <c r="S37" s="23">
        <v>1594727.8516838364</v>
      </c>
      <c r="T37" s="23">
        <v>8447533.3167993724</v>
      </c>
      <c r="U37" s="23">
        <v>2872451.9393240819</v>
      </c>
      <c r="V37" s="25" t="s">
        <v>34</v>
      </c>
      <c r="X37" s="28"/>
      <c r="Y37" s="28"/>
      <c r="Z37" s="28"/>
      <c r="AA37" s="28"/>
    </row>
    <row r="38" spans="1:27" ht="24.75" customHeight="1" x14ac:dyDescent="0.25">
      <c r="A38" s="49"/>
      <c r="B38" s="26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  <c r="P38" s="23"/>
      <c r="Q38" s="23"/>
      <c r="R38" s="23"/>
      <c r="S38" s="23"/>
      <c r="T38" s="23"/>
      <c r="U38" s="23"/>
      <c r="V38" s="27"/>
      <c r="X38" s="28"/>
      <c r="Y38" s="28"/>
      <c r="Z38" s="28"/>
      <c r="AA38" s="28"/>
    </row>
    <row r="39" spans="1:27" ht="24.75" customHeight="1" x14ac:dyDescent="0.25">
      <c r="A39" s="49"/>
      <c r="B39" s="22" t="s">
        <v>35</v>
      </c>
      <c r="C39" s="23">
        <v>1760094.6000000015</v>
      </c>
      <c r="D39" s="23">
        <v>2403160.4405511543</v>
      </c>
      <c r="E39" s="23">
        <v>648221.07299999893</v>
      </c>
      <c r="F39" s="23">
        <v>-2768325.8713999987</v>
      </c>
      <c r="G39" s="23">
        <v>-2645529.5039999932</v>
      </c>
      <c r="H39" s="23">
        <v>-2450927.3060000092</v>
      </c>
      <c r="I39" s="23">
        <v>-812741.58355249465</v>
      </c>
      <c r="J39" s="23">
        <v>-3725377.8990581483</v>
      </c>
      <c r="K39" s="23">
        <v>-1026616.7175688148</v>
      </c>
      <c r="L39" s="23">
        <v>-247264.5472676605</v>
      </c>
      <c r="M39" s="23">
        <v>-3426109.7683556229</v>
      </c>
      <c r="N39" s="23">
        <v>-7041462.0276267398</v>
      </c>
      <c r="O39" s="24">
        <v>-2810392.6589042665</v>
      </c>
      <c r="P39" s="23">
        <v>-739314.70172872313</v>
      </c>
      <c r="Q39" s="23">
        <v>-4525904.227519514</v>
      </c>
      <c r="R39" s="23">
        <v>176374</v>
      </c>
      <c r="S39" s="23">
        <v>-1594727.8516838595</v>
      </c>
      <c r="T39" s="23">
        <v>-8447533.3167993389</v>
      </c>
      <c r="U39" s="23">
        <v>-2872451.9393241117</v>
      </c>
      <c r="V39" s="25" t="s">
        <v>36</v>
      </c>
      <c r="X39" s="28"/>
      <c r="Y39" s="28"/>
      <c r="Z39" s="28"/>
      <c r="AA39" s="28"/>
    </row>
    <row r="40" spans="1:27" ht="24.75" customHeight="1" x14ac:dyDescent="0.25">
      <c r="A40" s="49"/>
      <c r="B40" s="2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43"/>
      <c r="P40" s="35"/>
      <c r="Q40" s="35"/>
      <c r="R40" s="35"/>
      <c r="S40" s="35"/>
      <c r="T40" s="35"/>
      <c r="U40" s="35"/>
      <c r="V40" s="27"/>
      <c r="X40" s="28"/>
      <c r="Y40" s="28"/>
      <c r="Z40" s="28"/>
      <c r="AA40" s="28"/>
    </row>
    <row r="41" spans="1:27" ht="24.75" customHeight="1" x14ac:dyDescent="0.25">
      <c r="A41" s="49"/>
      <c r="B41" s="22" t="s">
        <v>37</v>
      </c>
      <c r="C41" s="23">
        <v>-248020</v>
      </c>
      <c r="D41" s="23">
        <v>-79204.2</v>
      </c>
      <c r="E41" s="23">
        <v>-1549635.2</v>
      </c>
      <c r="F41" s="23">
        <v>-880657.7</v>
      </c>
      <c r="G41" s="23">
        <v>-241029</v>
      </c>
      <c r="H41" s="23">
        <v>3261</v>
      </c>
      <c r="I41" s="23">
        <v>-971916.81970987783</v>
      </c>
      <c r="J41" s="23">
        <v>-271398</v>
      </c>
      <c r="K41" s="23">
        <v>-707750</v>
      </c>
      <c r="L41" s="24">
        <v>-305810.04735000199</v>
      </c>
      <c r="M41" s="24">
        <v>54227</v>
      </c>
      <c r="N41" s="24">
        <v>-1565204.3206599704</v>
      </c>
      <c r="O41" s="24">
        <v>400305.68406997854</v>
      </c>
      <c r="P41" s="24">
        <v>-2081478.4902367992</v>
      </c>
      <c r="Q41" s="24">
        <v>-752549.01160009019</v>
      </c>
      <c r="R41" s="24">
        <v>3407726.8909200029</v>
      </c>
      <c r="S41" s="24">
        <v>604828.93239006668</v>
      </c>
      <c r="T41" s="24">
        <v>-2740700.6236130456</v>
      </c>
      <c r="U41" s="24">
        <v>-135902.25340453582</v>
      </c>
      <c r="V41" s="25" t="s">
        <v>38</v>
      </c>
      <c r="X41" s="28"/>
      <c r="Y41" s="28"/>
      <c r="Z41" s="28"/>
      <c r="AA41" s="28"/>
    </row>
    <row r="42" spans="1:27" ht="24.75" customHeight="1" x14ac:dyDescent="0.25">
      <c r="A42" s="49"/>
      <c r="B42" s="22" t="s">
        <v>39</v>
      </c>
      <c r="C42" s="23">
        <v>1429257</v>
      </c>
      <c r="D42" s="23">
        <v>1460470.4405511494</v>
      </c>
      <c r="E42" s="23">
        <v>1015538.5140000011</v>
      </c>
      <c r="F42" s="23">
        <v>-3248092.0893999971</v>
      </c>
      <c r="G42" s="23">
        <v>-2621558</v>
      </c>
      <c r="H42" s="23">
        <v>-2938847</v>
      </c>
      <c r="I42" s="23">
        <v>-1708117.4162957454</v>
      </c>
      <c r="J42" s="23">
        <v>-3394354.8990581776</v>
      </c>
      <c r="K42" s="23">
        <v>-631259.71756881662</v>
      </c>
      <c r="L42" s="24">
        <v>1090976.1556262199</v>
      </c>
      <c r="M42" s="24">
        <v>-674736</v>
      </c>
      <c r="N42" s="24">
        <v>-3361645.9141202695</v>
      </c>
      <c r="O42" s="24">
        <v>-822969.72968424507</v>
      </c>
      <c r="P42" s="24">
        <v>932201.85081807605</v>
      </c>
      <c r="Q42" s="24">
        <v>-5205124.7313094232</v>
      </c>
      <c r="R42" s="24">
        <v>-1150388.7340103174</v>
      </c>
      <c r="S42" s="24">
        <v>-2181617.1466439264</v>
      </c>
      <c r="T42" s="24">
        <v>-5428660.3816662934</v>
      </c>
      <c r="U42" s="24">
        <v>-3411840.4489177032</v>
      </c>
      <c r="V42" s="25" t="s">
        <v>40</v>
      </c>
      <c r="X42" s="28"/>
      <c r="Y42" s="28"/>
      <c r="Z42" s="28"/>
      <c r="AA42" s="28"/>
    </row>
    <row r="43" spans="1:27" ht="24.75" customHeight="1" x14ac:dyDescent="0.25">
      <c r="A43" s="49"/>
      <c r="B43" s="22" t="s">
        <v>41</v>
      </c>
      <c r="C43" s="23">
        <v>578858</v>
      </c>
      <c r="D43" s="23">
        <v>1021894.2</v>
      </c>
      <c r="E43" s="23">
        <v>1182318.0590000004</v>
      </c>
      <c r="F43" s="23">
        <v>1360423.9180000001</v>
      </c>
      <c r="G43" s="23">
        <v>217057</v>
      </c>
      <c r="H43" s="23">
        <v>484659</v>
      </c>
      <c r="I43" s="23">
        <v>1867292.652453125</v>
      </c>
      <c r="J43" s="23">
        <v>-59625</v>
      </c>
      <c r="K43" s="23">
        <v>312393</v>
      </c>
      <c r="L43" s="23">
        <v>-1032430.6555438815</v>
      </c>
      <c r="M43" s="24">
        <v>-2805603</v>
      </c>
      <c r="N43" s="24">
        <v>-2114611.7928464999</v>
      </c>
      <c r="O43" s="24">
        <v>-2387728.6132899998</v>
      </c>
      <c r="P43" s="24">
        <v>409961.93769000005</v>
      </c>
      <c r="Q43" s="24">
        <v>1431769.5153899998</v>
      </c>
      <c r="R43" s="24">
        <v>-2080964</v>
      </c>
      <c r="S43" s="24">
        <v>-17939.63742999977</v>
      </c>
      <c r="T43" s="24">
        <v>-278172.31151999999</v>
      </c>
      <c r="U43" s="24">
        <v>675290.76299812738</v>
      </c>
      <c r="V43" s="25" t="s">
        <v>42</v>
      </c>
      <c r="X43" s="28"/>
      <c r="Y43" s="28"/>
      <c r="Z43" s="28"/>
      <c r="AA43" s="28"/>
    </row>
    <row r="44" spans="1:27" ht="24.75" customHeight="1" x14ac:dyDescent="0.25">
      <c r="A44" s="49"/>
      <c r="B44" s="26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4"/>
      <c r="P44" s="23"/>
      <c r="Q44" s="23"/>
      <c r="R44" s="23"/>
      <c r="S44" s="23"/>
      <c r="T44" s="23"/>
      <c r="U44" s="23"/>
      <c r="V44" s="27"/>
      <c r="X44" s="28"/>
      <c r="Y44" s="28"/>
      <c r="Z44" s="28"/>
      <c r="AA44" s="28"/>
    </row>
    <row r="45" spans="1:27" ht="24.75" customHeight="1" x14ac:dyDescent="0.25">
      <c r="A45" s="49"/>
      <c r="B45" s="22" t="s">
        <v>43</v>
      </c>
      <c r="C45" s="23">
        <v>739123</v>
      </c>
      <c r="D45" s="23">
        <v>-113585.84055114923</v>
      </c>
      <c r="E45" s="23">
        <v>-1037496.5</v>
      </c>
      <c r="F45" s="23">
        <v>2370665.5813999986</v>
      </c>
      <c r="G45" s="23">
        <v>2309448</v>
      </c>
      <c r="H45" s="23">
        <v>1735057</v>
      </c>
      <c r="I45" s="23">
        <v>1900248.0531799991</v>
      </c>
      <c r="J45" s="23">
        <v>2615370.5220928844</v>
      </c>
      <c r="K45" s="23">
        <v>1033862.8801617557</v>
      </c>
      <c r="L45" s="23">
        <v>-1545573.2616933971</v>
      </c>
      <c r="M45" s="23">
        <v>5805474.4426908856</v>
      </c>
      <c r="N45" s="23">
        <v>6810873.3510869322</v>
      </c>
      <c r="O45" s="24">
        <v>2644068.6242846139</v>
      </c>
      <c r="P45" s="23">
        <v>4400973.3060355801</v>
      </c>
      <c r="Q45" s="23">
        <v>3391910.1435469985</v>
      </c>
      <c r="R45" s="23">
        <v>-1926093.5749172685</v>
      </c>
      <c r="S45" s="23">
        <v>2766584.8626734512</v>
      </c>
      <c r="T45" s="23">
        <v>17515049.604633726</v>
      </c>
      <c r="U45" s="23">
        <v>10222125.173487049</v>
      </c>
      <c r="V45" s="25" t="s">
        <v>44</v>
      </c>
      <c r="X45" s="28"/>
      <c r="Y45" s="28"/>
      <c r="Z45" s="28"/>
      <c r="AA45" s="28"/>
    </row>
    <row r="46" spans="1:27" ht="24.75" customHeight="1" x14ac:dyDescent="0.25">
      <c r="A46" s="49"/>
      <c r="B46" s="26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4"/>
      <c r="P46" s="23"/>
      <c r="Q46" s="23"/>
      <c r="R46" s="23"/>
      <c r="S46" s="23"/>
      <c r="T46" s="23"/>
      <c r="U46" s="23"/>
      <c r="V46" s="27"/>
      <c r="X46" s="28"/>
      <c r="Y46" s="28"/>
      <c r="Z46" s="28"/>
      <c r="AA46" s="28"/>
    </row>
    <row r="47" spans="1:27" ht="24.75" customHeight="1" x14ac:dyDescent="0.25">
      <c r="A47" s="49"/>
      <c r="B47" s="22" t="s">
        <v>45</v>
      </c>
      <c r="C47" s="23">
        <v>1175741</v>
      </c>
      <c r="D47" s="23">
        <v>545963.05944885069</v>
      </c>
      <c r="E47" s="23">
        <v>1940310.4189999988</v>
      </c>
      <c r="F47" s="23">
        <v>5579304.2813999988</v>
      </c>
      <c r="G47" s="23">
        <v>4874662</v>
      </c>
      <c r="H47" s="23">
        <v>4493805</v>
      </c>
      <c r="I47" s="23">
        <v>3706046.71349</v>
      </c>
      <c r="J47" s="23">
        <v>5533766.8614928843</v>
      </c>
      <c r="K47" s="23">
        <v>4354560.5924617555</v>
      </c>
      <c r="L47" s="23">
        <v>3532477.4249665998</v>
      </c>
      <c r="M47" s="23">
        <v>8772383.1020808853</v>
      </c>
      <c r="N47" s="23">
        <v>8597549.4331261907</v>
      </c>
      <c r="O47" s="24">
        <v>6185622.5242295573</v>
      </c>
      <c r="P47" s="23">
        <v>6751765.2342055831</v>
      </c>
      <c r="Q47" s="23">
        <v>6003833.8752595168</v>
      </c>
      <c r="R47" s="23">
        <v>1416770.2426343458</v>
      </c>
      <c r="S47" s="23">
        <v>6698378.9579626806</v>
      </c>
      <c r="T47" s="23">
        <v>19354718.284360733</v>
      </c>
      <c r="U47" s="23">
        <v>13166828.424086533</v>
      </c>
      <c r="V47" s="25" t="s">
        <v>46</v>
      </c>
      <c r="X47" s="28"/>
      <c r="Y47" s="28"/>
      <c r="Z47" s="28"/>
      <c r="AA47" s="28"/>
    </row>
    <row r="48" spans="1:27" ht="24.75" customHeight="1" x14ac:dyDescent="0.25">
      <c r="A48" s="49"/>
      <c r="B48" s="26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4"/>
      <c r="P48" s="23"/>
      <c r="Q48" s="23"/>
      <c r="R48" s="23"/>
      <c r="S48" s="23"/>
      <c r="T48" s="23"/>
      <c r="U48" s="23"/>
      <c r="V48" s="27"/>
      <c r="X48" s="28"/>
      <c r="Y48" s="28"/>
      <c r="Z48" s="28"/>
      <c r="AA48" s="28"/>
    </row>
    <row r="49" spans="1:27" ht="24.75" customHeight="1" x14ac:dyDescent="0.25">
      <c r="A49" s="49"/>
      <c r="B49" s="30" t="s">
        <v>47</v>
      </c>
      <c r="C49" s="31">
        <v>2588365</v>
      </c>
      <c r="D49" s="31">
        <v>4116950.5989999999</v>
      </c>
      <c r="E49" s="31">
        <v>4828641.4189999998</v>
      </c>
      <c r="F49" s="31">
        <v>6021485</v>
      </c>
      <c r="G49" s="31">
        <v>7367205</v>
      </c>
      <c r="H49" s="31">
        <v>7363031</v>
      </c>
      <c r="I49" s="31">
        <v>7623629.8609999996</v>
      </c>
      <c r="J49" s="31">
        <v>7200851.8553054668</v>
      </c>
      <c r="K49" s="31">
        <v>7791068.0691100005</v>
      </c>
      <c r="L49" s="31">
        <v>7943935.5257000001</v>
      </c>
      <c r="M49" s="31">
        <v>8082744.4329700004</v>
      </c>
      <c r="N49" s="31">
        <v>7907478</v>
      </c>
      <c r="O49" s="44">
        <v>8540879.8332800008</v>
      </c>
      <c r="P49" s="31">
        <v>9398989.0472630505</v>
      </c>
      <c r="Q49" s="31">
        <v>7793024.04024</v>
      </c>
      <c r="R49" s="31">
        <v>8180295.55253</v>
      </c>
      <c r="S49" s="31">
        <v>8720230.2860400006</v>
      </c>
      <c r="T49" s="31">
        <v>9455934.1869800016</v>
      </c>
      <c r="U49" s="31">
        <v>10235996.866464371</v>
      </c>
      <c r="V49" s="32" t="s">
        <v>48</v>
      </c>
      <c r="X49" s="28"/>
      <c r="Y49" s="28"/>
      <c r="Z49" s="28"/>
      <c r="AA49" s="28"/>
    </row>
    <row r="50" spans="1:27" ht="24.75" customHeight="1" x14ac:dyDescent="0.2">
      <c r="A50" s="49"/>
      <c r="B50" s="4" t="s">
        <v>52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5"/>
      <c r="P50" s="4"/>
      <c r="Q50" s="4"/>
      <c r="R50" s="4"/>
      <c r="S50" s="4"/>
      <c r="T50" s="4"/>
      <c r="U50" s="4"/>
      <c r="V50" s="33" t="s">
        <v>53</v>
      </c>
      <c r="X50" s="28"/>
      <c r="Y50" s="28"/>
      <c r="Z50" s="28"/>
      <c r="AA50" s="28"/>
    </row>
    <row r="51" spans="1:27" ht="24.75" customHeight="1" x14ac:dyDescent="0.2">
      <c r="A51" s="49"/>
      <c r="B51" s="1" t="s">
        <v>49</v>
      </c>
      <c r="V51" s="34" t="s">
        <v>56</v>
      </c>
      <c r="X51" s="28"/>
      <c r="Y51" s="28"/>
      <c r="Z51" s="28"/>
      <c r="AA51" s="28"/>
    </row>
    <row r="52" spans="1:27" ht="24.75" customHeight="1" x14ac:dyDescent="0.2">
      <c r="B52" s="1" t="s">
        <v>54</v>
      </c>
      <c r="V52" s="34" t="s">
        <v>55</v>
      </c>
    </row>
    <row r="53" spans="1:27" x14ac:dyDescent="0.2">
      <c r="B53" s="1"/>
    </row>
    <row r="54" spans="1:27" x14ac:dyDescent="0.2">
      <c r="B54" s="1"/>
    </row>
    <row r="55" spans="1:27" x14ac:dyDescent="0.2">
      <c r="B55" s="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47"/>
      <c r="P55" s="37"/>
      <c r="Q55" s="37"/>
      <c r="R55" s="37"/>
      <c r="S55" s="37"/>
      <c r="T55" s="37"/>
      <c r="U55" s="37"/>
    </row>
    <row r="56" spans="1:27" x14ac:dyDescent="0.2">
      <c r="B56" s="1"/>
    </row>
    <row r="57" spans="1:27" x14ac:dyDescent="0.2">
      <c r="B57" s="1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48"/>
      <c r="P57" s="36"/>
      <c r="Q57" s="36"/>
      <c r="R57" s="36"/>
      <c r="S57" s="36"/>
      <c r="T57" s="36"/>
      <c r="U57" s="36"/>
    </row>
    <row r="58" spans="1:27" x14ac:dyDescent="0.2">
      <c r="B58" s="1"/>
    </row>
    <row r="59" spans="1:27" x14ac:dyDescent="0.2">
      <c r="B59" s="1"/>
    </row>
    <row r="60" spans="1:27" x14ac:dyDescent="0.2">
      <c r="B60" s="1"/>
    </row>
    <row r="61" spans="1:27" x14ac:dyDescent="0.2">
      <c r="B61" s="1"/>
    </row>
    <row r="62" spans="1:27" x14ac:dyDescent="0.2">
      <c r="B62" s="1"/>
    </row>
    <row r="63" spans="1:27" x14ac:dyDescent="0.2">
      <c r="B63" s="1"/>
    </row>
    <row r="64" spans="1:27" x14ac:dyDescent="0.2">
      <c r="B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  <row r="76" spans="2:2" x14ac:dyDescent="0.2">
      <c r="B76" s="1"/>
    </row>
    <row r="77" spans="2:2" x14ac:dyDescent="0.2">
      <c r="B77" s="1"/>
    </row>
    <row r="78" spans="2:2" x14ac:dyDescent="0.2">
      <c r="B78" s="1"/>
    </row>
    <row r="79" spans="2:2" x14ac:dyDescent="0.2">
      <c r="B79" s="1"/>
    </row>
    <row r="80" spans="2:2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</sheetData>
  <mergeCells count="1">
    <mergeCell ref="A2:A51"/>
  </mergeCells>
  <printOptions horizontalCentered="1" verticalCentered="1"/>
  <pageMargins left="0.94488188976377963" right="0.70866141732283472" top="0.59055118110236227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5-20 (Devam)</vt:lpstr>
      <vt:lpstr>'5-20 (Devam)'!Yazdırma_Alanı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Emre MUTLU</dc:creator>
  <cp:lastModifiedBy>Metehan İYİGEL</cp:lastModifiedBy>
  <cp:lastPrinted>2015-04-09T15:41:28Z</cp:lastPrinted>
  <dcterms:created xsi:type="dcterms:W3CDTF">2011-11-21T10:36:02Z</dcterms:created>
  <dcterms:modified xsi:type="dcterms:W3CDTF">2018-04-09T11:51:23Z</dcterms:modified>
</cp:coreProperties>
</file>