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GENEL 2020" sheetId="9" r:id="rId1"/>
    <sheet name="ÖZEL 2020" sheetId="4" r:id="rId2"/>
    <sheet name="GENEL 2021" sheetId="24" r:id="rId3"/>
    <sheet name="ÖZEL 2021" sheetId="25" r:id="rId4"/>
    <sheet name="GENEL 2022" sheetId="27" r:id="rId5"/>
    <sheet name="ÖZEL 2022" sheetId="28" r:id="rId6"/>
  </sheets>
  <definedNames>
    <definedName name="_xlnm.Print_Area" localSheetId="0">'GENEL 2020'!$B$3:$N$49</definedName>
    <definedName name="_xlnm.Print_Area" localSheetId="2">'GENEL 2021'!$B$3:$N$49</definedName>
    <definedName name="_xlnm.Print_Area" localSheetId="4">'GENEL 2022'!$B$3:$N$49</definedName>
    <definedName name="_xlnm.Print_Area" localSheetId="1">'ÖZEL 2020'!$B$2:$N$182</definedName>
    <definedName name="_xlnm.Print_Area" localSheetId="3">'ÖZEL 2021'!$B$2:$N$182</definedName>
    <definedName name="_xlnm.Print_Area" localSheetId="5">'ÖZEL 2022'!$B$2:$N$182</definedName>
    <definedName name="_xlnm.Print_Titles" localSheetId="1">'ÖZEL 2020'!$6:$7</definedName>
    <definedName name="_xlnm.Print_Titles" localSheetId="3">'ÖZEL 2021'!$6:$7</definedName>
    <definedName name="_xlnm.Print_Titles" localSheetId="5">'ÖZEL 2022'!$6:$7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N181" i="28" l="1"/>
  <c r="N180" i="28"/>
  <c r="N179" i="28"/>
  <c r="N178" i="28"/>
  <c r="N177" i="28"/>
  <c r="N176" i="28"/>
  <c r="N175" i="28"/>
  <c r="N174" i="28"/>
  <c r="N173" i="28"/>
  <c r="N172" i="28"/>
  <c r="N171" i="28"/>
  <c r="N170" i="28"/>
  <c r="N169" i="28"/>
  <c r="N168" i="28"/>
  <c r="N167" i="28"/>
  <c r="N166" i="28"/>
  <c r="N165" i="28"/>
  <c r="N164" i="28"/>
  <c r="N163" i="28"/>
  <c r="N162" i="28"/>
  <c r="N161" i="28"/>
  <c r="N160" i="28"/>
  <c r="N159" i="28"/>
  <c r="N158" i="28"/>
  <c r="N157" i="28"/>
  <c r="N156" i="28"/>
  <c r="N155" i="28"/>
  <c r="N154" i="28"/>
  <c r="N153" i="28"/>
  <c r="N152" i="28"/>
  <c r="N151" i="28"/>
  <c r="N150" i="28"/>
  <c r="N149" i="28"/>
  <c r="N148" i="28"/>
  <c r="N147" i="28"/>
  <c r="N146" i="28"/>
  <c r="N145" i="28"/>
  <c r="N144" i="28"/>
  <c r="N143" i="28"/>
  <c r="N142" i="28"/>
  <c r="N141" i="28"/>
  <c r="N140" i="28"/>
  <c r="N139" i="28"/>
  <c r="N138" i="28"/>
  <c r="N137" i="28"/>
  <c r="N136" i="28"/>
  <c r="N135" i="28"/>
  <c r="N134" i="28"/>
  <c r="N133" i="28"/>
  <c r="N132" i="28"/>
  <c r="N131" i="28"/>
  <c r="N130" i="28"/>
  <c r="N129" i="28"/>
  <c r="N128" i="28"/>
  <c r="N127" i="28"/>
  <c r="N126" i="28"/>
  <c r="N125" i="28"/>
  <c r="N124" i="28"/>
  <c r="N123" i="28"/>
  <c r="N122" i="28"/>
  <c r="N121" i="28"/>
  <c r="N120" i="28"/>
  <c r="N119" i="28"/>
  <c r="N118" i="28"/>
  <c r="N117" i="28"/>
  <c r="N116" i="28"/>
  <c r="N115" i="28"/>
  <c r="N114" i="28"/>
  <c r="N113" i="28"/>
  <c r="N112" i="28"/>
  <c r="N111" i="28"/>
  <c r="N110" i="28"/>
  <c r="N109" i="28"/>
  <c r="N108" i="28"/>
  <c r="N107" i="28"/>
  <c r="N106" i="28"/>
  <c r="N105" i="28"/>
  <c r="N104" i="28"/>
  <c r="N103" i="28"/>
  <c r="N102" i="28"/>
  <c r="N101" i="28"/>
  <c r="N100" i="28"/>
  <c r="N99" i="28"/>
  <c r="N98" i="28"/>
  <c r="N97" i="28"/>
  <c r="N96" i="28"/>
  <c r="N95" i="28"/>
  <c r="N94" i="28"/>
  <c r="N93" i="28"/>
  <c r="N92" i="28"/>
  <c r="N91" i="28"/>
  <c r="N90" i="28"/>
  <c r="N89" i="28"/>
  <c r="N88" i="28"/>
  <c r="N87" i="28"/>
  <c r="N86" i="28"/>
  <c r="N85" i="28"/>
  <c r="N84" i="28"/>
  <c r="N83" i="28"/>
  <c r="N82" i="28"/>
  <c r="N81" i="28"/>
  <c r="N80" i="28"/>
  <c r="N79" i="28"/>
  <c r="N78" i="28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181" i="25"/>
  <c r="N180" i="25"/>
  <c r="N179" i="25"/>
  <c r="N178" i="25"/>
  <c r="N177" i="25"/>
  <c r="N176" i="25"/>
  <c r="N175" i="25"/>
  <c r="N174" i="25"/>
  <c r="N173" i="25"/>
  <c r="N172" i="25"/>
  <c r="N171" i="25"/>
  <c r="N170" i="25"/>
  <c r="N169" i="25"/>
  <c r="N168" i="25"/>
  <c r="N167" i="25"/>
  <c r="N166" i="25"/>
  <c r="N165" i="25"/>
  <c r="N164" i="25"/>
  <c r="N163" i="25"/>
  <c r="N162" i="25"/>
  <c r="N161" i="25"/>
  <c r="N160" i="25"/>
  <c r="N159" i="25"/>
  <c r="N158" i="25"/>
  <c r="N157" i="25"/>
  <c r="N156" i="25"/>
  <c r="N155" i="25"/>
  <c r="N154" i="25"/>
  <c r="N153" i="25"/>
  <c r="N152" i="25"/>
  <c r="N151" i="25"/>
  <c r="N150" i="25"/>
  <c r="N149" i="25"/>
  <c r="N148" i="25"/>
  <c r="N147" i="25"/>
  <c r="N146" i="25"/>
  <c r="N145" i="25"/>
  <c r="N144" i="25"/>
  <c r="N143" i="25"/>
  <c r="N142" i="25"/>
  <c r="N141" i="25"/>
  <c r="N140" i="25"/>
  <c r="N139" i="25"/>
  <c r="N138" i="25"/>
  <c r="N137" i="25"/>
  <c r="N136" i="25"/>
  <c r="N135" i="25"/>
  <c r="N134" i="25"/>
  <c r="N133" i="25"/>
  <c r="N132" i="25"/>
  <c r="N131" i="25"/>
  <c r="N130" i="25"/>
  <c r="N129" i="25"/>
  <c r="N128" i="25"/>
  <c r="N127" i="25"/>
  <c r="N126" i="25"/>
  <c r="N125" i="25"/>
  <c r="N124" i="25"/>
  <c r="N123" i="25"/>
  <c r="N122" i="25"/>
  <c r="N121" i="25"/>
  <c r="N120" i="25"/>
  <c r="N119" i="25"/>
  <c r="N118" i="25"/>
  <c r="N117" i="25"/>
  <c r="N116" i="25"/>
  <c r="N115" i="25"/>
  <c r="N114" i="25"/>
  <c r="N113" i="25"/>
  <c r="N112" i="25"/>
  <c r="N111" i="25"/>
  <c r="N110" i="25"/>
  <c r="N109" i="25"/>
  <c r="N108" i="25"/>
  <c r="N107" i="25"/>
  <c r="N106" i="25"/>
  <c r="N105" i="25"/>
  <c r="N104" i="25"/>
  <c r="N103" i="25"/>
  <c r="N102" i="25"/>
  <c r="N101" i="25"/>
  <c r="N100" i="25"/>
  <c r="N99" i="25"/>
  <c r="N98" i="25"/>
  <c r="N97" i="25"/>
  <c r="N96" i="25"/>
  <c r="N95" i="25"/>
  <c r="N94" i="25"/>
  <c r="N93" i="25"/>
  <c r="N92" i="25"/>
  <c r="N91" i="25"/>
  <c r="N90" i="25"/>
  <c r="N89" i="25"/>
  <c r="N88" i="25"/>
  <c r="N87" i="25"/>
  <c r="N86" i="25"/>
  <c r="N85" i="25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G40" i="25"/>
  <c r="N40" i="25" s="1"/>
  <c r="N47" i="9"/>
  <c r="N46" i="9"/>
  <c r="N45" i="9"/>
  <c r="N44" i="9"/>
  <c r="N43" i="9"/>
  <c r="N42" i="9"/>
  <c r="N41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40" i="9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I48" i="24" l="1"/>
  <c r="I48" i="9"/>
  <c r="I40" i="27"/>
  <c r="I48" i="27" s="1"/>
  <c r="L48" i="9" l="1"/>
  <c r="K48" i="9"/>
  <c r="F48" i="9"/>
  <c r="M14" i="27"/>
  <c r="M48" i="27" s="1"/>
  <c r="M14" i="24"/>
  <c r="M48" i="24" s="1"/>
  <c r="M14" i="9" l="1"/>
  <c r="J182" i="25" l="1"/>
  <c r="J182" i="28"/>
  <c r="J48" i="27"/>
  <c r="J182" i="4"/>
  <c r="J48" i="24"/>
  <c r="J48" i="9"/>
  <c r="F48" i="24" l="1"/>
  <c r="F48" i="27"/>
  <c r="E182" i="28" l="1"/>
  <c r="E182" i="25"/>
  <c r="E182" i="4"/>
  <c r="E48" i="27"/>
  <c r="E48" i="24"/>
  <c r="H48" i="9" l="1"/>
  <c r="G31" i="9" l="1"/>
  <c r="G31" i="24"/>
  <c r="N31" i="24" s="1"/>
  <c r="I182" i="4" l="1"/>
  <c r="I182" i="25"/>
  <c r="I182" i="28"/>
  <c r="M182" i="28" l="1"/>
  <c r="L182" i="28"/>
  <c r="K182" i="28"/>
  <c r="H182" i="28"/>
  <c r="F182" i="28"/>
  <c r="D182" i="28"/>
  <c r="C182" i="28"/>
  <c r="G181" i="28"/>
  <c r="G180" i="28"/>
  <c r="G179" i="28"/>
  <c r="G178" i="28"/>
  <c r="G177" i="28"/>
  <c r="G176" i="28"/>
  <c r="G175" i="28"/>
  <c r="G174" i="28"/>
  <c r="G173" i="28"/>
  <c r="G172" i="28"/>
  <c r="G171" i="28"/>
  <c r="G170" i="28"/>
  <c r="G169" i="28"/>
  <c r="G168" i="28"/>
  <c r="G167" i="28"/>
  <c r="G166" i="28"/>
  <c r="G165" i="28"/>
  <c r="G164" i="28"/>
  <c r="G163" i="28"/>
  <c r="G162" i="28"/>
  <c r="G161" i="28"/>
  <c r="G160" i="28"/>
  <c r="G159" i="28"/>
  <c r="G158" i="28"/>
  <c r="G157" i="28"/>
  <c r="G156" i="28"/>
  <c r="G155" i="28"/>
  <c r="G154" i="28"/>
  <c r="G153" i="28"/>
  <c r="G152" i="28"/>
  <c r="G151" i="28"/>
  <c r="G150" i="28"/>
  <c r="G149" i="28"/>
  <c r="G148" i="28"/>
  <c r="G147" i="28"/>
  <c r="G146" i="28"/>
  <c r="G145" i="28"/>
  <c r="G144" i="28"/>
  <c r="G143" i="28"/>
  <c r="G142" i="28"/>
  <c r="G141" i="28"/>
  <c r="G140" i="28"/>
  <c r="G139" i="28"/>
  <c r="G138" i="28"/>
  <c r="G137" i="28"/>
  <c r="G136" i="28"/>
  <c r="G135" i="28"/>
  <c r="G134" i="28"/>
  <c r="G133" i="28"/>
  <c r="G132" i="28"/>
  <c r="G131" i="28"/>
  <c r="G130" i="28"/>
  <c r="G129" i="28"/>
  <c r="G128" i="28"/>
  <c r="G127" i="28"/>
  <c r="G126" i="28"/>
  <c r="G125" i="28"/>
  <c r="G124" i="28"/>
  <c r="G123" i="28"/>
  <c r="G122" i="28"/>
  <c r="G121" i="28"/>
  <c r="G120" i="28"/>
  <c r="G119" i="28"/>
  <c r="G118" i="28"/>
  <c r="G117" i="28"/>
  <c r="G116" i="28"/>
  <c r="G115" i="28"/>
  <c r="G114" i="28"/>
  <c r="G113" i="28"/>
  <c r="G112" i="28"/>
  <c r="G111" i="28"/>
  <c r="G110" i="28"/>
  <c r="G109" i="28"/>
  <c r="G108" i="28"/>
  <c r="G107" i="28"/>
  <c r="G106" i="28"/>
  <c r="G105" i="28"/>
  <c r="G104" i="28"/>
  <c r="G103" i="28"/>
  <c r="G102" i="28"/>
  <c r="G101" i="28"/>
  <c r="G100" i="28"/>
  <c r="G99" i="28"/>
  <c r="G98" i="28"/>
  <c r="G97" i="28"/>
  <c r="G96" i="28"/>
  <c r="G95" i="28"/>
  <c r="G94" i="28"/>
  <c r="G93" i="28"/>
  <c r="G92" i="28"/>
  <c r="G91" i="28"/>
  <c r="G90" i="28"/>
  <c r="G89" i="28"/>
  <c r="G88" i="28"/>
  <c r="G87" i="28"/>
  <c r="G86" i="28"/>
  <c r="G85" i="28"/>
  <c r="G84" i="28"/>
  <c r="G83" i="28"/>
  <c r="G82" i="28"/>
  <c r="G81" i="28"/>
  <c r="G80" i="28"/>
  <c r="G79" i="28"/>
  <c r="G78" i="28"/>
  <c r="G77" i="28"/>
  <c r="G76" i="28"/>
  <c r="G75" i="28"/>
  <c r="G74" i="28"/>
  <c r="G7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N8" i="28" s="1"/>
  <c r="L48" i="27"/>
  <c r="K48" i="27"/>
  <c r="H48" i="27"/>
  <c r="D48" i="27"/>
  <c r="C48" i="27"/>
  <c r="G47" i="27"/>
  <c r="N47" i="27" s="1"/>
  <c r="G46" i="27"/>
  <c r="N46" i="27" s="1"/>
  <c r="G45" i="27"/>
  <c r="N45" i="27" s="1"/>
  <c r="G44" i="27"/>
  <c r="N44" i="27" s="1"/>
  <c r="G43" i="27"/>
  <c r="N43" i="27" s="1"/>
  <c r="G42" i="27"/>
  <c r="N42" i="27" s="1"/>
  <c r="G41" i="27"/>
  <c r="N41" i="27" s="1"/>
  <c r="G40" i="27"/>
  <c r="N40" i="27" s="1"/>
  <c r="G39" i="27"/>
  <c r="N39" i="27" s="1"/>
  <c r="G38" i="27"/>
  <c r="N38" i="27" s="1"/>
  <c r="G37" i="27"/>
  <c r="N37" i="27" s="1"/>
  <c r="G36" i="27"/>
  <c r="N36" i="27" s="1"/>
  <c r="G35" i="27"/>
  <c r="N35" i="27" s="1"/>
  <c r="G34" i="27"/>
  <c r="N34" i="27" s="1"/>
  <c r="G33" i="27"/>
  <c r="N33" i="27" s="1"/>
  <c r="G32" i="27"/>
  <c r="N32" i="27" s="1"/>
  <c r="G31" i="27"/>
  <c r="N31" i="27" s="1"/>
  <c r="G30" i="27"/>
  <c r="N30" i="27" s="1"/>
  <c r="G29" i="27"/>
  <c r="N29" i="27" s="1"/>
  <c r="G28" i="27"/>
  <c r="N28" i="27" s="1"/>
  <c r="G27" i="27"/>
  <c r="N27" i="27" s="1"/>
  <c r="G26" i="27"/>
  <c r="N26" i="27" s="1"/>
  <c r="G25" i="27"/>
  <c r="N25" i="27" s="1"/>
  <c r="G24" i="27"/>
  <c r="N24" i="27" s="1"/>
  <c r="G23" i="27"/>
  <c r="N23" i="27" s="1"/>
  <c r="G22" i="27"/>
  <c r="N22" i="27" s="1"/>
  <c r="G21" i="27"/>
  <c r="N21" i="27" s="1"/>
  <c r="G20" i="27"/>
  <c r="N20" i="27" s="1"/>
  <c r="G19" i="27"/>
  <c r="N19" i="27" s="1"/>
  <c r="G18" i="27"/>
  <c r="N18" i="27" s="1"/>
  <c r="G17" i="27"/>
  <c r="N17" i="27" s="1"/>
  <c r="G16" i="27"/>
  <c r="N16" i="27" s="1"/>
  <c r="G15" i="27"/>
  <c r="N15" i="27" s="1"/>
  <c r="G14" i="27"/>
  <c r="N14" i="27" s="1"/>
  <c r="G13" i="27"/>
  <c r="N13" i="27" s="1"/>
  <c r="G12" i="27"/>
  <c r="N12" i="27" s="1"/>
  <c r="G11" i="27"/>
  <c r="N11" i="27" s="1"/>
  <c r="G10" i="27"/>
  <c r="N10" i="27" s="1"/>
  <c r="G9" i="27"/>
  <c r="N9" i="27" s="1"/>
  <c r="G8" i="27"/>
  <c r="N8" i="27" s="1"/>
  <c r="M182" i="25"/>
  <c r="L182" i="25"/>
  <c r="K182" i="25"/>
  <c r="H182" i="25"/>
  <c r="F182" i="25"/>
  <c r="D182" i="25"/>
  <c r="C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N8" i="25"/>
  <c r="G8" i="25"/>
  <c r="L48" i="24"/>
  <c r="K48" i="24"/>
  <c r="H48" i="24"/>
  <c r="D48" i="24"/>
  <c r="C48" i="24"/>
  <c r="G47" i="24"/>
  <c r="N47" i="24" s="1"/>
  <c r="G46" i="24"/>
  <c r="N46" i="24" s="1"/>
  <c r="G45" i="24"/>
  <c r="N45" i="24" s="1"/>
  <c r="G44" i="24"/>
  <c r="N44" i="24" s="1"/>
  <c r="G43" i="24"/>
  <c r="N43" i="24" s="1"/>
  <c r="G42" i="24"/>
  <c r="N42" i="24" s="1"/>
  <c r="G41" i="24"/>
  <c r="N41" i="24" s="1"/>
  <c r="G40" i="24"/>
  <c r="N40" i="24" s="1"/>
  <c r="G39" i="24"/>
  <c r="N39" i="24" s="1"/>
  <c r="G38" i="24"/>
  <c r="N38" i="24" s="1"/>
  <c r="N37" i="24"/>
  <c r="G37" i="24"/>
  <c r="G36" i="24"/>
  <c r="N36" i="24" s="1"/>
  <c r="G35" i="24"/>
  <c r="N35" i="24" s="1"/>
  <c r="G34" i="24"/>
  <c r="N34" i="24" s="1"/>
  <c r="G33" i="24"/>
  <c r="N33" i="24" s="1"/>
  <c r="G32" i="24"/>
  <c r="N32" i="24" s="1"/>
  <c r="G30" i="24"/>
  <c r="N30" i="24" s="1"/>
  <c r="G29" i="24"/>
  <c r="N29" i="24" s="1"/>
  <c r="G28" i="24"/>
  <c r="N28" i="24" s="1"/>
  <c r="G27" i="24"/>
  <c r="N27" i="24" s="1"/>
  <c r="G26" i="24"/>
  <c r="N26" i="24" s="1"/>
  <c r="G25" i="24"/>
  <c r="N25" i="24" s="1"/>
  <c r="G24" i="24"/>
  <c r="N24" i="24" s="1"/>
  <c r="G23" i="24"/>
  <c r="N23" i="24" s="1"/>
  <c r="G22" i="24"/>
  <c r="N22" i="24" s="1"/>
  <c r="G21" i="24"/>
  <c r="N21" i="24" s="1"/>
  <c r="G20" i="24"/>
  <c r="N20" i="24" s="1"/>
  <c r="G19" i="24"/>
  <c r="N19" i="24" s="1"/>
  <c r="G18" i="24"/>
  <c r="N18" i="24" s="1"/>
  <c r="G17" i="24"/>
  <c r="N17" i="24" s="1"/>
  <c r="G16" i="24"/>
  <c r="N16" i="24" s="1"/>
  <c r="G15" i="24"/>
  <c r="N15" i="24" s="1"/>
  <c r="G14" i="24"/>
  <c r="N14" i="24" s="1"/>
  <c r="G13" i="24"/>
  <c r="N13" i="24" s="1"/>
  <c r="G12" i="24"/>
  <c r="N12" i="24" s="1"/>
  <c r="G11" i="24"/>
  <c r="N11" i="24" s="1"/>
  <c r="G10" i="24"/>
  <c r="N10" i="24" s="1"/>
  <c r="G9" i="24"/>
  <c r="G8" i="24"/>
  <c r="N8" i="24" s="1"/>
  <c r="N9" i="24" l="1"/>
  <c r="G48" i="24"/>
  <c r="G182" i="25"/>
  <c r="G182" i="28"/>
  <c r="N182" i="28"/>
  <c r="N182" i="25"/>
  <c r="N48" i="27"/>
  <c r="G48" i="27"/>
  <c r="N48" i="24"/>
  <c r="C182" i="4"/>
  <c r="G174" i="4"/>
  <c r="G175" i="4"/>
  <c r="G176" i="4"/>
  <c r="G177" i="4"/>
  <c r="G178" i="4"/>
  <c r="G179" i="4"/>
  <c r="G131" i="4"/>
  <c r="G132" i="4"/>
  <c r="G133" i="4"/>
  <c r="G134" i="4"/>
  <c r="G135" i="4"/>
  <c r="G136" i="4"/>
  <c r="G137" i="4"/>
  <c r="G138" i="4"/>
  <c r="D182" i="4" l="1"/>
  <c r="F182" i="4" l="1"/>
  <c r="H182" i="4"/>
  <c r="K182" i="4"/>
  <c r="L182" i="4"/>
  <c r="M182" i="4"/>
  <c r="G181" i="4"/>
  <c r="G180" i="4"/>
  <c r="G173" i="4"/>
  <c r="G172" i="4"/>
  <c r="G171" i="4"/>
  <c r="G170" i="4"/>
  <c r="G169" i="4"/>
  <c r="G168" i="4"/>
  <c r="G167" i="4"/>
  <c r="G166" i="4"/>
  <c r="G165" i="4"/>
  <c r="G8" i="9" l="1"/>
  <c r="G130" i="4" l="1"/>
  <c r="C48" i="9"/>
  <c r="G116" i="4" l="1"/>
  <c r="G115" i="4"/>
  <c r="G114" i="4"/>
  <c r="G113" i="4"/>
  <c r="G162" i="4"/>
  <c r="G164" i="4" l="1"/>
  <c r="G163" i="4"/>
  <c r="G112" i="4"/>
  <c r="G28" i="9"/>
  <c r="G161" i="4" l="1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N8" i="9"/>
  <c r="G182" i="4" l="1"/>
  <c r="M48" i="9"/>
  <c r="G48" i="9"/>
  <c r="E48" i="9"/>
  <c r="D48" i="9"/>
  <c r="N182" i="4"/>
  <c r="N48" i="9" l="1"/>
</calcChain>
</file>

<file path=xl/sharedStrings.xml><?xml version="1.0" encoding="utf-8"?>
<sst xmlns="http://schemas.openxmlformats.org/spreadsheetml/2006/main" count="1002" uniqueCount="237">
  <si>
    <t/>
  </si>
  <si>
    <t>GENEL BÜTÇE KAPSAMINDAKİ KAMU İDARELERİ (I SAYILI CETVEL)</t>
  </si>
  <si>
    <t>(TL)</t>
  </si>
  <si>
    <t>İDARELER</t>
  </si>
  <si>
    <t>PERSONEL GİDERLERİ</t>
  </si>
  <si>
    <t>SOS. GÜV. DEV. PRİMİ GİD.</t>
  </si>
  <si>
    <t>MAL VE HİZMET ALIM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</si>
  <si>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</si>
  <si>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</si>
  <si>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</si>
  <si>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</si>
  <si>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</si>
  <si>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</t>
  </si>
  <si>
    <t>TOPLAM</t>
  </si>
  <si>
    <t>DİĞER</t>
  </si>
  <si>
    <t>TEDAVİ VE İLAÇ GİDERLERİ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</si>
  <si>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</si>
  <si>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</si>
  <si>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</si>
  <si>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</si>
  <si>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</si>
  <si>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</si>
  <si>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DİYANET İŞLERİ BAŞKANLIĞI</t>
  </si>
  <si>
    <t>AFET VE ACİL DURUM YÖNETİMİ BAŞKANLIĞI</t>
  </si>
  <si>
    <t>ADALET BAKANLIĞI</t>
  </si>
  <si>
    <t>MİLLİ SAVUNMA BAKANLIĞI</t>
  </si>
  <si>
    <t>İÇİŞLERİ BAKANLIĞI</t>
  </si>
  <si>
    <t>JANDARMA GENEL KOMUTANLIĞI</t>
  </si>
  <si>
    <t>DIŞİŞLERİ BAKANLIĞI</t>
  </si>
  <si>
    <t>GELİR İDARESİ BAŞKANLIĞI</t>
  </si>
  <si>
    <t>MİLLİ EĞİTİM BAKANLIĞI</t>
  </si>
  <si>
    <t>SAĞLIK BAKANLIĞI</t>
  </si>
  <si>
    <t>ENERJİ VE TABİİ KAYNAKLAR BAKANLIĞI</t>
  </si>
  <si>
    <t>KÜLTÜR VE TURİZM BAKANLIĞI</t>
  </si>
  <si>
    <t>ÇEVRE VE ŞEHİRCİLİK BAKANLIĞI</t>
  </si>
  <si>
    <t>TAPU VE KADASTRO GENEL MÜDÜRLÜĞÜ</t>
  </si>
  <si>
    <t>GENÇLİK VE SPOR BAKANLIĞI</t>
  </si>
  <si>
    <t>DEVLET SU İŞLERİ GENEL MÜDÜRLÜĞÜ</t>
  </si>
  <si>
    <t>GENEL BÜTÇE KAPSAMINDAKİ KAMU İDARELERİ TOPLAMI</t>
  </si>
  <si>
    <t>NOT: Genel bütçe kapsamındaki kamu idarelerinin ödenek teklif tavanlarına, özel bütçeli idarelere yapılacak hazine yardımı dahil edilmemiştir.</t>
  </si>
  <si>
    <t>ÖZEL BÜTÇELİ İDARELER (II SAYILI CETVEL)</t>
  </si>
  <si>
    <t>YÜKSEKÖĞRETİM KURULU</t>
  </si>
  <si>
    <t>HACETTEPE ÜNİVERSİTESİ</t>
  </si>
  <si>
    <t>İSTANBUL ÜNİVERSİTESİ</t>
  </si>
  <si>
    <t>İSTANBUL TEKNİK ÜNİVERSİTESİ</t>
  </si>
  <si>
    <t>MİMAR SİNAN GÜZEL SANATLAR ÜNİVERSİTESİ</t>
  </si>
  <si>
    <t>ANADOLU ÜNİVERSİTESİ</t>
  </si>
  <si>
    <t>ERCİYES ÜNİVERSİTESİ</t>
  </si>
  <si>
    <t>İZMİR YÜKSEK TEKNOLOJİ ENSTİTÜSÜ</t>
  </si>
  <si>
    <t>BALIKESİR ÜNİVERSİTESİ</t>
  </si>
  <si>
    <t>KOCAELİ ÜNİVERSİTESİ</t>
  </si>
  <si>
    <t>ÇANAKKALE ONSEKİZ MART ÜNİVERSİTESİ</t>
  </si>
  <si>
    <t>KASTAMONU ÜNİVERSİTESİ</t>
  </si>
  <si>
    <t>DÜZCE ÜNİVERSİTESİ</t>
  </si>
  <si>
    <t>UŞAK ÜNİVERSİTESİ</t>
  </si>
  <si>
    <t>AKSARAY ÜNİVERSİTESİ</t>
  </si>
  <si>
    <t>GİRESUN ÜNİVERSİTESİ</t>
  </si>
  <si>
    <t>HİTİT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</si>
  <si>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</si>
  <si>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</si>
  <si>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</si>
  <si>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</si>
  <si>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</si>
  <si>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</si>
  <si>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</si>
  <si>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</si>
  <si>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</si>
  <si>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</si>
  <si>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</si>
  <si>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</si>
  <si>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</si>
  <si>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</si>
  <si>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</si>
  <si>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</si>
  <si>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</si>
  <si>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</si>
  <si>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</si>
  <si>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</si>
  <si>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</si>
  <si>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</si>
  <si>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</si>
  <si>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</si>
  <si>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</si>
  <si>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YALOVA ÜNİVERSİTESİ</t>
  </si>
  <si>
    <t>TÜRK ALMAN ÜNİVERSİTESİ</t>
  </si>
  <si>
    <t>BURSA TEKNİK ÜNİVERSİTESİ</t>
  </si>
  <si>
    <t>İSTANBUL MEDENİYET ÜNİVERSİTESİ</t>
  </si>
  <si>
    <t>İZMİR KATİP ÇELEBİ ÜNİVERSİTESİ</t>
  </si>
  <si>
    <t>ERZURUM TEKNİK ÜNİVERSİTESİ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</si>
  <si>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</si>
  <si>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</si>
  <si>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</si>
  <si>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</si>
  <si>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</si>
  <si>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</si>
  <si>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</si>
  <si>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DEVLET TİYATROLARI GENEL MÜDÜRLÜĞÜ</t>
  </si>
  <si>
    <t>DEVLET OPERA VE BALESİ GENEL MÜDÜRLÜĞÜ</t>
  </si>
  <si>
    <t>ORMAN GENEL MÜDÜRLÜĞÜ</t>
  </si>
  <si>
    <t>VAKIFLAR GENEL MÜDÜRLÜĞÜ</t>
  </si>
  <si>
    <t>TÜRK AKREDİTASYON KURUMU</t>
  </si>
  <si>
    <t>ULUSAL BOR ARAŞTIRMA ENSTİTÜSÜ</t>
  </si>
  <si>
    <t>TÜRKİYE ATOM ENERJİSİ KURUMU</t>
  </si>
  <si>
    <t>ÖZELLEŞTİRME İDARESİ BAŞKANLIĞI</t>
  </si>
  <si>
    <t>MADEN TETKİK VE ARAMA GENEL MÜDÜRLÜĞÜ</t>
  </si>
  <si>
    <t>SİVİL HAVACILIK GENEL MÜDÜRLÜĞÜ</t>
  </si>
  <si>
    <t>YURTDIŞI TÜRKLER VE AKRABA TOPLULUKLAR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</si>
  <si>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</si>
  <si>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</si>
  <si>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</si>
  <si>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ÖZEL BÜTÇELİ İDARELER TOPLAMI</t>
  </si>
  <si>
    <t>METEOROLOJİ GENEL MÜDÜRLÜĞÜ</t>
  </si>
  <si>
    <t>MUĞLA SITKI KOÇMAN ÜNİVERSİTESİ</t>
  </si>
  <si>
    <t>RECEP TAYYİP ERDOĞAN ÜNİVERSİTESİ</t>
  </si>
  <si>
    <t>BİLECİK ŞEYH EDEBALİ ÜNİVERSİTESİ</t>
  </si>
  <si>
    <t>NECMETTİN ERBAKAN ÜNİVERSİTESİ</t>
  </si>
  <si>
    <t>ABDULLAH GÜL ÜNİVERSİTESİ</t>
  </si>
  <si>
    <t>TÜRK İŞBİRLİĞİ VE KOORDİNASYON AJANSI BAŞKANLIĞI</t>
  </si>
  <si>
    <t>TÜRKİYE SU ENSTİTÜSÜ</t>
  </si>
  <si>
    <t>TÜRKİYE İLAÇ VE TIBBİ CİHAZ KURUMU</t>
  </si>
  <si>
    <t>GÖÇ İDARESİ GENEL MÜDÜRLÜĞÜ</t>
  </si>
  <si>
    <t>TÜRKİYE İSTATİSTİK KURUMU</t>
  </si>
  <si>
    <t>ANKARA SOSYAL BİLİMLER ÜNİVERSİTESİ</t>
  </si>
  <si>
    <t>TÜRKİYE BİLİMLER AKADEMİSİ</t>
  </si>
  <si>
    <t>GAP BÖLGE KALKINMA İDARESİ</t>
  </si>
  <si>
    <t>MESLEKİ YETERLİLİK KURUMU</t>
  </si>
  <si>
    <t>KAMU DENETÇİLİĞİ KURUMU</t>
  </si>
  <si>
    <t>NEVŞEHİR HACI BEKTAŞ VELİ ÜNİVERSİTESİ</t>
  </si>
  <si>
    <t>TÜRKİYE YAZMA ESERLER KURUMU BAŞKANLIĞI</t>
  </si>
  <si>
    <t>MİLLİ GÜVENLİK KURULU GENEL SEKRETERLİĞİ</t>
  </si>
  <si>
    <t>EMNİYET GENEL MÜDÜRLÜĞÜ</t>
  </si>
  <si>
    <t>SAHİL GÜVENLİK KOMUTANLIĞI</t>
  </si>
  <si>
    <t>TÜRKİYE HUDUT VE SAHİLLER SAĞLIK GENEL MÜDÜRLÜĞÜ</t>
  </si>
  <si>
    <t>KARAYOLLARI GENEL MÜDÜRLÜĞÜ</t>
  </si>
  <si>
    <t>TÜRKİYE SAĞLIK ENSTİTÜLERİ BAŞKANLIĞI</t>
  </si>
  <si>
    <t>ANKARA ÜNİVERSİTESİ</t>
  </si>
  <si>
    <t>ORTA DOĞU TEKNİK ÜNİVERSİTESİ</t>
  </si>
  <si>
    <t>GAZİ ÜNİVERSİTESİ</t>
  </si>
  <si>
    <t>BOĞAZİÇİ ÜNİVERSİTESİ</t>
  </si>
  <si>
    <t>MARMARA ÜNİVERSİTESİ</t>
  </si>
  <si>
    <t>YILDIZ TEKNİK ÜNİVERSİTESİ</t>
  </si>
  <si>
    <t>EGE ÜNİVERSİTESİ</t>
  </si>
  <si>
    <t>DOKUZ EYLÜL ÜNİVERSİTESİ</t>
  </si>
  <si>
    <t>TRAKYA ÜNİVERSİTESİ</t>
  </si>
  <si>
    <t>SELÇUK ÜNİVERSİTESİ</t>
  </si>
  <si>
    <t>AKDENİZ ÜNİVERSİTESİ</t>
  </si>
  <si>
    <t>ÇUKUROVA ÜNİVERSİTESİ</t>
  </si>
  <si>
    <t>ONDOKUZ MAYIS ÜNİVERSİTESİ</t>
  </si>
  <si>
    <t>KARADENİZ TEKNİK ÜNİVERSİTESİ</t>
  </si>
  <si>
    <t>ATATÜRK ÜNİVERSİTESİ</t>
  </si>
  <si>
    <t>İNÖNÜ ÜNİVERSİTESİ</t>
  </si>
  <si>
    <t>FIRAT ÜNİVERSİTESİ</t>
  </si>
  <si>
    <t>DİCLE ÜNİVERSİTESİ</t>
  </si>
  <si>
    <t>GAZİANTEP ÜNİVERSİTESİ</t>
  </si>
  <si>
    <t>GEBZE TEKNİK ÜNİVERSİTESİ</t>
  </si>
  <si>
    <t>HARRAN ÜNİVERSİTESİ</t>
  </si>
  <si>
    <t>SÜLEYMAN DEMİREL ÜNİVERSİTESİ</t>
  </si>
  <si>
    <t>MERSİN ÜNİVERSİTESİ</t>
  </si>
  <si>
    <t>PAMUKKALE ÜNİVERSİTESİ</t>
  </si>
  <si>
    <t>SAKARYA ÜNİVERSİTESİ</t>
  </si>
  <si>
    <t>AFYON KOCATEPE ÜNİVERSİTESİ</t>
  </si>
  <si>
    <t>KAFKAS ÜNİVERSİTESİ</t>
  </si>
  <si>
    <t>KAHRAMANMARAŞ SÜTÇÜ İMAM ÜNİVERSİTESİ</t>
  </si>
  <si>
    <t>KIRIKKALE ÜNİVERSİTESİ</t>
  </si>
  <si>
    <t>ESKİŞEHİR OSMANGAZİ ÜNİVERSİTESİ</t>
  </si>
  <si>
    <t>GALATASARAY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</si>
  <si>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</si>
  <si>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</si>
  <si>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</si>
  <si>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</si>
  <si>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HAKİMLER VE SAVCILAR KURULU</t>
  </si>
  <si>
    <t>VAN YÜZÜNCÜ YIL ÜNİVERSİTESİ</t>
  </si>
  <si>
    <t>MANİSA CELAL BAYAR ÜNİVERSİTESİ</t>
  </si>
  <si>
    <t>NİĞDE ÖMER HALİSDEMİR ÜNİVERSİTESİ</t>
  </si>
  <si>
    <t>MUNZUR ÜNİVERSİTESİ</t>
  </si>
  <si>
    <t>ANKARA YILDIRIM BEYAZIT ÜNİVERSİTESİ</t>
  </si>
  <si>
    <t>İZMİR BAKIRÇAY ÜNİVERSİTESİ</t>
  </si>
  <si>
    <t>İZMİR DEMOKRASİ ÜNİVERSİTESİ</t>
  </si>
  <si>
    <t>TÜRK PATENT VE MARKA KURUMU</t>
  </si>
  <si>
    <t>TÜRKİYE İNSAN HAKLARI VE EŞİTLİK KURUMU</t>
  </si>
  <si>
    <t>2020 YILI BÜTÇESİ ÖDENEK TEKLİF TAVANLARI</t>
  </si>
  <si>
    <t>MİLLİ İSTİHBARAT TEŞKİLATI BAŞKANLIĞI</t>
  </si>
  <si>
    <t>DEVLET ARŞİVLERİ BAŞKANLIĞI</t>
  </si>
  <si>
    <t>MİLLİ SARAYLAR İDARESİ BAŞKANLIĞI</t>
  </si>
  <si>
    <t>STRATEJİ VE BÜTÇE BAŞKANLIĞI</t>
  </si>
  <si>
    <t>İLETİŞİM BAŞKANLIĞI</t>
  </si>
  <si>
    <t>AVRUPA BİRLİĞİ BAŞKANLIĞI</t>
  </si>
  <si>
    <t>HAZİNE VE MALİYE BAKANLIĞI</t>
  </si>
  <si>
    <t>AİLE, ÇALIŞMA VE SOSYAL HİZMETLER BAKANLIĞI</t>
  </si>
  <si>
    <t>SANAYİ VE TEKNOLOJİ BAKANLIĞI</t>
  </si>
  <si>
    <t>TARIM VE ORMAN BAKANLIĞI</t>
  </si>
  <si>
    <t>TİCARET BAKANLIĞI</t>
  </si>
  <si>
    <t>ULAŞTIRMA VE ALTYAPI BAKANLIĞI</t>
  </si>
  <si>
    <t>2021 YILI BÜTÇESİ ÖDENEK TEKLİF TAVANLARI</t>
  </si>
  <si>
    <t>BURSA ULUDAĞ ÜNİVERSİTESİ</t>
  </si>
  <si>
    <t>SİVAS CUMHURİYET ÜNİVERSİTESİ</t>
  </si>
  <si>
    <t>AYDIN ADNAN MENDERES ÜNİVERSİTESİ</t>
  </si>
  <si>
    <t>ZONGULDAK BÜLENT ECEVİT ÜNİVERSİTESİ</t>
  </si>
  <si>
    <t>BOLU ABANT İZZET BAYSAL ÜNİVERSİTESİ</t>
  </si>
  <si>
    <t>HATAY MUSTAFA KEMAL ÜNİVERSİTESİ</t>
  </si>
  <si>
    <t>KÜTAHYA DUMLUPINAR ÜNİVERSİTESİ</t>
  </si>
  <si>
    <t>TOKAT GAZİOSMANPAŞA ÜNİVERSİTESİ</t>
  </si>
  <si>
    <t>KIRŞEHİR AHİ EVRAN ÜNİVERSİTESİ</t>
  </si>
  <si>
    <t>BURDUR MEHMET AKİF ERSOY ÜNİVERSİTESİ</t>
  </si>
  <si>
    <t>TEKİRDAĞ NAMIK KEMAL ÜNİVERSİTESİ</t>
  </si>
  <si>
    <t>ERZİNCAN BİNALİ YILDIRIM ÜNİVERSİTESİ</t>
  </si>
  <si>
    <t>YOZGAT BOZOK ÜNİVERSİTESİ</t>
  </si>
  <si>
    <t>YÜKSEKÖĞRETİM KALİTE KURULU</t>
  </si>
  <si>
    <t>ANKARA MÜZİK VE GÜZEL SANATLAR ÜNİVERSİTESİ</t>
  </si>
  <si>
    <t>KONYA TEKNİK ÜNİVERSİTESİ</t>
  </si>
  <si>
    <t>MALATYA TURGUT ÖZAL ÜNİVERSİTESİ</t>
  </si>
  <si>
    <t>ANKARA HACI BAYRAM VELİ ÜNİVERSİTESİ</t>
  </si>
  <si>
    <t>SAKARYA UYGULAMALI BİLİMLER ÜNİVERSİTESİ</t>
  </si>
  <si>
    <t>SAMSUN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</si>
  <si>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</si>
  <si>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</si>
  <si>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</si>
  <si>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</si>
  <si>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</si>
  <si>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</si>
  <si>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</si>
  <si>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SAVUNMA SANAYİ BAŞKANLIĞI</t>
  </si>
  <si>
    <t>CEZA İNFAZ KURUMLARI İLE TUTUKEVLERİ İŞ YURTLARI KURUMU</t>
  </si>
  <si>
    <t>HELAL AKREDİTASYON KURUMU</t>
  </si>
  <si>
    <t>NADİR TOPRAK ELEMENTLERİ ARAŞTIRMA ENSTİTÜSÜ</t>
  </si>
  <si>
    <t>MADEN VE PETROL İŞLERİ GENEL MÜDÜRLÜĞÜ</t>
  </si>
  <si>
    <t>ADANA ALPARSLAN TÜRKEŞ BİLİM VE TEKNOLOJİ ÜNİVERSİTESİ</t>
  </si>
  <si>
    <t>GAZİANTEP İSLAM BİLİM VE TEKNOLOJİ ÜNİVERSİTESİ</t>
  </si>
  <si>
    <t>KÜTAHYA SAĞLIK BİLİMLERİ ÜNİVERSİTESİ</t>
  </si>
  <si>
    <t>İSTANBUL ÜNİVERSİTESİ - CERRAHPAŞA</t>
  </si>
  <si>
    <t>SİVAS BİLİM VE TEKNOLOJİ ÜNİVERSİTESİ</t>
  </si>
  <si>
    <t>TÜRKİYE ADALET AKADEMİSİ</t>
  </si>
  <si>
    <t>TÜRK STANDARDLARI ENSTİTÜSÜ</t>
  </si>
  <si>
    <t>KÜÇÜK VE ORTA ÖLÇEKLİ İŞLETMELERİ GELİŞTİRME VE DESTEKLEME İDARESİ BAŞKANLIĞI</t>
  </si>
  <si>
    <t>TÜRKİYE UZAY AJANSI</t>
  </si>
  <si>
    <t>KAPADOKYA ALAN BAŞKANLIĞI</t>
  </si>
  <si>
    <t>2022 YILI BÜTÇESİ ÖDENEK TEKLİF TAVANLARI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</si>
</sst>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0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11"/>
      <color indexed="8"/>
      <name val="Tahoma"/>
      <family val="2"/>
      <charset val="162"/>
    </font>
    <font>
      <sz val="10"/>
      <color indexed="8"/>
      <name val="Tahoma"/>
      <family val="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name val="Arial Tur"/>
      <charset val="162"/>
    </font>
    <font>
      <sz val="10"/>
      <name val="Arial"/>
      <family val="2"/>
      <charset val="162"/>
    </font>
    <font>
      <sz val="11"/>
      <color theme="1"/>
      <name val="Comic Sans MS"/>
      <family val="4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4" fillId="0" borderId="0"/>
  </cellStyleXfs>
  <cellXfs count="74">
    <xf numFmtId="0" fontId="0" fillId="0" borderId="0" xfId="0"/>
    <xf numFmtId="9" fontId="4" fillId="0" borderId="0" xfId="1" applyFont="1" applyAlignment="1">
      <alignment horizontal="center" vertical="center"/>
    </xf>
    <xf numFmtId="9" fontId="3" fillId="0" borderId="0" xfId="1" applyAlignment="1">
      <alignment vertical="center"/>
    </xf>
    <xf numFmtId="0" fontId="2" fillId="0" borderId="0" xfId="2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2" fillId="0" borderId="0" xfId="2" applyNumberFormat="1" applyAlignment="1">
      <alignment vertical="center"/>
    </xf>
    <xf numFmtId="0" fontId="2" fillId="0" borderId="0" xfId="2" applyFill="1" applyAlignment="1">
      <alignment vertical="center"/>
    </xf>
    <xf numFmtId="9" fontId="4" fillId="0" borderId="0" xfId="1" applyFont="1" applyFill="1" applyAlignment="1">
      <alignment horizontal="center" vertical="center"/>
    </xf>
    <xf numFmtId="9" fontId="4" fillId="0" borderId="22" xfId="1" applyFont="1" applyFill="1" applyBorder="1" applyAlignment="1">
      <alignment horizontal="center" vertical="center" wrapText="1"/>
    </xf>
    <xf numFmtId="3" fontId="7" fillId="0" borderId="3" xfId="1" applyNumberFormat="1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9" fontId="7" fillId="0" borderId="15" xfId="1" applyFont="1" applyBorder="1" applyAlignment="1">
      <alignment vertical="center"/>
    </xf>
    <xf numFmtId="3" fontId="7" fillId="0" borderId="13" xfId="1" applyNumberFormat="1" applyFont="1" applyBorder="1" applyAlignment="1">
      <alignment vertical="center"/>
    </xf>
    <xf numFmtId="3" fontId="8" fillId="0" borderId="16" xfId="1" applyNumberFormat="1" applyFont="1" applyBorder="1" applyAlignment="1">
      <alignment vertical="center"/>
    </xf>
    <xf numFmtId="3" fontId="12" fillId="0" borderId="13" xfId="2" applyNumberFormat="1" applyFont="1" applyBorder="1" applyAlignment="1">
      <alignment vertical="center"/>
    </xf>
    <xf numFmtId="3" fontId="11" fillId="0" borderId="13" xfId="2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3" fontId="2" fillId="0" borderId="13" xfId="2" applyNumberFormat="1" applyBorder="1" applyAlignment="1">
      <alignment vertical="center"/>
    </xf>
    <xf numFmtId="0" fontId="13" fillId="0" borderId="17" xfId="2" applyFont="1" applyBorder="1" applyAlignment="1">
      <alignment vertical="center"/>
    </xf>
    <xf numFmtId="3" fontId="13" fillId="0" borderId="18" xfId="2" applyNumberFormat="1" applyFont="1" applyBorder="1" applyAlignment="1">
      <alignment vertical="center"/>
    </xf>
    <xf numFmtId="3" fontId="2" fillId="0" borderId="0" xfId="2" applyNumberFormat="1" applyAlignment="1">
      <alignment vertical="center"/>
    </xf>
    <xf numFmtId="9" fontId="6" fillId="0" borderId="0" xfId="1" applyFont="1" applyFill="1" applyAlignment="1">
      <alignment vertical="center"/>
    </xf>
    <xf numFmtId="0" fontId="6" fillId="0" borderId="0" xfId="2" applyFont="1" applyFill="1" applyAlignment="1">
      <alignment vertical="center"/>
    </xf>
    <xf numFmtId="9" fontId="4" fillId="0" borderId="9" xfId="1" applyFont="1" applyFill="1" applyBorder="1" applyAlignment="1">
      <alignment horizontal="center" vertical="center" wrapText="1"/>
    </xf>
    <xf numFmtId="3" fontId="7" fillId="0" borderId="12" xfId="1" applyNumberFormat="1" applyFont="1" applyFill="1" applyBorder="1" applyAlignment="1">
      <alignment vertical="center"/>
    </xf>
    <xf numFmtId="3" fontId="7" fillId="0" borderId="13" xfId="1" applyNumberFormat="1" applyFont="1" applyFill="1" applyBorder="1" applyAlignment="1">
      <alignment vertical="center"/>
    </xf>
    <xf numFmtId="9" fontId="5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9" fontId="7" fillId="0" borderId="11" xfId="1" applyFont="1" applyBorder="1" applyAlignment="1">
      <alignment vertical="center"/>
    </xf>
    <xf numFmtId="3" fontId="7" fillId="0" borderId="12" xfId="1" applyNumberFormat="1" applyFont="1" applyBorder="1" applyAlignment="1">
      <alignment vertical="center"/>
    </xf>
    <xf numFmtId="3" fontId="8" fillId="0" borderId="14" xfId="1" applyNumberFormat="1" applyFont="1" applyBorder="1" applyAlignment="1">
      <alignment vertical="center"/>
    </xf>
    <xf numFmtId="0" fontId="8" fillId="0" borderId="17" xfId="2" applyFont="1" applyBorder="1" applyAlignment="1">
      <alignment vertical="center"/>
    </xf>
    <xf numFmtId="3" fontId="8" fillId="0" borderId="18" xfId="2" applyNumberFormat="1" applyFont="1" applyBorder="1" applyAlignment="1">
      <alignment vertical="center"/>
    </xf>
    <xf numFmtId="3" fontId="8" fillId="0" borderId="19" xfId="1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3" fontId="6" fillId="0" borderId="13" xfId="2" applyNumberFormat="1" applyFont="1" applyFill="1" applyBorder="1" applyAlignment="1">
      <alignment vertical="center"/>
    </xf>
    <xf numFmtId="3" fontId="6" fillId="0" borderId="0" xfId="2" applyNumberFormat="1" applyFont="1" applyAlignment="1">
      <alignment vertical="center"/>
    </xf>
    <xf numFmtId="1" fontId="10" fillId="0" borderId="0" xfId="1" applyNumberFormat="1" applyFont="1" applyAlignment="1">
      <alignment horizontal="right" vertical="center"/>
    </xf>
    <xf numFmtId="1" fontId="10" fillId="0" borderId="0" xfId="1" applyNumberFormat="1" applyFont="1" applyFill="1" applyAlignment="1">
      <alignment horizontal="right" vertical="center"/>
    </xf>
    <xf numFmtId="1" fontId="4" fillId="0" borderId="0" xfId="1" applyNumberFormat="1" applyFont="1" applyFill="1" applyAlignment="1">
      <alignment horizontal="right" vertical="center"/>
    </xf>
    <xf numFmtId="1" fontId="6" fillId="0" borderId="0" xfId="1" applyNumberFormat="1" applyFont="1" applyAlignment="1">
      <alignment horizontal="right" vertical="center"/>
    </xf>
    <xf numFmtId="1" fontId="2" fillId="0" borderId="0" xfId="2" applyNumberFormat="1" applyAlignment="1">
      <alignment horizontal="right" vertical="center"/>
    </xf>
    <xf numFmtId="1" fontId="11" fillId="0" borderId="0" xfId="2" applyNumberFormat="1" applyFont="1" applyAlignment="1">
      <alignment horizontal="right" vertical="center"/>
    </xf>
    <xf numFmtId="3" fontId="2" fillId="0" borderId="22" xfId="2" applyNumberFormat="1" applyBorder="1" applyAlignment="1">
      <alignment vertical="center"/>
    </xf>
    <xf numFmtId="3" fontId="8" fillId="0" borderId="23" xfId="1" applyNumberFormat="1" applyFont="1" applyBorder="1" applyAlignment="1">
      <alignment vertical="center"/>
    </xf>
    <xf numFmtId="9" fontId="4" fillId="0" borderId="9" xfId="1" applyFont="1" applyFill="1" applyBorder="1" applyAlignment="1">
      <alignment horizontal="center" vertical="center" wrapText="1"/>
    </xf>
    <xf numFmtId="9" fontId="4" fillId="0" borderId="22" xfId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wrapText="1"/>
    </xf>
    <xf numFmtId="1" fontId="6" fillId="2" borderId="0" xfId="1" applyNumberFormat="1" applyFont="1" applyFill="1" applyAlignment="1">
      <alignment horizontal="right" vertical="center"/>
    </xf>
    <xf numFmtId="9" fontId="7" fillId="2" borderId="15" xfId="1" applyFont="1" applyFill="1" applyBorder="1" applyAlignment="1">
      <alignment vertical="center"/>
    </xf>
    <xf numFmtId="3" fontId="2" fillId="2" borderId="13" xfId="2" applyNumberFormat="1" applyFill="1" applyBorder="1" applyAlignment="1">
      <alignment vertical="center"/>
    </xf>
    <xf numFmtId="3" fontId="8" fillId="2" borderId="16" xfId="1" applyNumberFormat="1" applyFont="1" applyFill="1" applyBorder="1" applyAlignment="1">
      <alignment vertical="center"/>
    </xf>
    <xf numFmtId="0" fontId="2" fillId="2" borderId="0" xfId="2" applyFill="1" applyAlignment="1">
      <alignment vertical="center"/>
    </xf>
    <xf numFmtId="1" fontId="2" fillId="2" borderId="0" xfId="2" applyNumberFormat="1" applyFill="1" applyAlignment="1">
      <alignment horizontal="right" vertical="center"/>
    </xf>
    <xf numFmtId="9" fontId="4" fillId="0" borderId="3" xfId="1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9" fontId="4" fillId="0" borderId="7" xfId="1" applyFont="1" applyFill="1" applyBorder="1" applyAlignment="1">
      <alignment horizontal="center" vertical="center" wrapText="1"/>
    </xf>
    <xf numFmtId="9" fontId="4" fillId="0" borderId="10" xfId="1" applyFont="1" applyFill="1" applyBorder="1" applyAlignment="1">
      <alignment horizontal="center" vertical="center" wrapText="1"/>
    </xf>
    <xf numFmtId="9" fontId="5" fillId="0" borderId="0" xfId="1" applyFont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9" fontId="4" fillId="0" borderId="8" xfId="1" applyFont="1" applyFill="1" applyBorder="1" applyAlignment="1">
      <alignment horizontal="center" vertical="center"/>
    </xf>
    <xf numFmtId="9" fontId="4" fillId="0" borderId="4" xfId="1" applyFont="1" applyFill="1" applyBorder="1" applyAlignment="1">
      <alignment horizontal="center" vertical="center" wrapText="1"/>
    </xf>
    <xf numFmtId="9" fontId="4" fillId="0" borderId="5" xfId="1" applyFont="1" applyFill="1" applyBorder="1" applyAlignment="1">
      <alignment horizontal="center" vertical="center" wrapText="1"/>
    </xf>
    <xf numFmtId="9" fontId="4" fillId="0" borderId="6" xfId="1" applyFont="1" applyFill="1" applyBorder="1" applyAlignment="1">
      <alignment horizontal="center" vertical="center" wrapText="1"/>
    </xf>
    <xf numFmtId="9" fontId="4" fillId="0" borderId="22" xfId="1" applyFont="1" applyFill="1" applyBorder="1" applyAlignment="1">
      <alignment horizontal="center" vertical="center" wrapText="1"/>
    </xf>
    <xf numFmtId="9" fontId="4" fillId="0" borderId="23" xfId="1" applyFont="1" applyFill="1" applyBorder="1" applyAlignment="1">
      <alignment horizontal="center" vertical="center" wrapText="1"/>
    </xf>
    <xf numFmtId="9" fontId="4" fillId="0" borderId="20" xfId="1" applyFont="1" applyFill="1" applyBorder="1" applyAlignment="1">
      <alignment horizontal="center" vertical="center"/>
    </xf>
    <xf numFmtId="9" fontId="4" fillId="0" borderId="21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Yüzd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="55" zoomScaleNormal="55" workbookViewId="0">
      <selection activeCell="R23" sqref="R23"/>
    </sheetView>
  </sheetViews>
  <sheetFormatPr defaultRowHeight="15" x14ac:dyDescent="0.25"/>
  <cols>
    <col min="1" max="1" width="5.7109375" style="3" customWidth="1"/>
    <col min="2" max="2" width="75.5703125" style="3" customWidth="1"/>
    <col min="3" max="3" width="25.85546875" style="3" customWidth="1"/>
    <col min="4" max="7" width="24.5703125" style="3" customWidth="1"/>
    <col min="8" max="8" width="27.140625" style="3" customWidth="1"/>
    <col min="9" max="9" width="27.42578125" style="3" customWidth="1"/>
    <col min="10" max="13" width="24.5703125" style="3" customWidth="1"/>
    <col min="14" max="14" width="29.42578125" style="3" customWidth="1"/>
    <col min="15" max="15" width="9.140625" style="3"/>
    <col min="16" max="16" width="19" style="3" customWidth="1"/>
    <col min="17" max="17" width="14.42578125" style="3" customWidth="1"/>
    <col min="18" max="16384" width="9.140625" style="3"/>
  </cols>
  <sheetData>
    <row r="1" spans="1:17" ht="20.100000000000001" customHeight="1" x14ac:dyDescent="0.25">
      <c r="A1" s="1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7" ht="20.100000000000001" customHeight="1" x14ac:dyDescent="0.25">
      <c r="A2" s="27"/>
      <c r="B2" s="63" t="s">
        <v>0</v>
      </c>
      <c r="C2" s="63" t="s">
        <v>0</v>
      </c>
      <c r="D2" s="63" t="s">
        <v>0</v>
      </c>
      <c r="E2" s="63" t="s">
        <v>0</v>
      </c>
      <c r="F2" s="63"/>
      <c r="G2" s="63"/>
      <c r="H2" s="63" t="s">
        <v>0</v>
      </c>
      <c r="I2" s="63" t="s">
        <v>0</v>
      </c>
      <c r="J2" s="63" t="s">
        <v>0</v>
      </c>
      <c r="K2" s="63" t="s">
        <v>0</v>
      </c>
      <c r="L2" s="63" t="s">
        <v>0</v>
      </c>
      <c r="M2" s="63" t="s">
        <v>0</v>
      </c>
      <c r="N2" s="63" t="s">
        <v>0</v>
      </c>
    </row>
    <row r="3" spans="1:17" ht="20.100000000000001" customHeight="1" x14ac:dyDescent="0.25">
      <c r="B3" s="63" t="s">
        <v>1</v>
      </c>
      <c r="C3" s="63" t="s">
        <v>0</v>
      </c>
      <c r="D3" s="63" t="s">
        <v>0</v>
      </c>
      <c r="E3" s="63" t="s">
        <v>0</v>
      </c>
      <c r="F3" s="63"/>
      <c r="G3" s="63"/>
      <c r="H3" s="63" t="s">
        <v>0</v>
      </c>
      <c r="I3" s="63" t="s">
        <v>0</v>
      </c>
      <c r="J3" s="63" t="s">
        <v>0</v>
      </c>
      <c r="K3" s="63" t="s">
        <v>0</v>
      </c>
      <c r="L3" s="63" t="s">
        <v>0</v>
      </c>
      <c r="M3" s="63" t="s">
        <v>0</v>
      </c>
      <c r="N3" s="63" t="s">
        <v>0</v>
      </c>
    </row>
    <row r="4" spans="1:17" ht="20.100000000000001" customHeight="1" x14ac:dyDescent="0.25">
      <c r="A4" s="27"/>
      <c r="B4" s="64" t="s">
        <v>180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7" s="6" customFormat="1" ht="20.100000000000001" customHeight="1" thickBot="1" x14ac:dyDescent="0.3">
      <c r="A5" s="2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spans="1:17" s="23" customFormat="1" ht="24.75" customHeight="1" x14ac:dyDescent="0.25">
      <c r="A6" s="22"/>
      <c r="B6" s="65" t="s">
        <v>3</v>
      </c>
      <c r="C6" s="59" t="s">
        <v>4</v>
      </c>
      <c r="D6" s="59" t="s">
        <v>5</v>
      </c>
      <c r="E6" s="67" t="s">
        <v>6</v>
      </c>
      <c r="F6" s="68"/>
      <c r="G6" s="69"/>
      <c r="H6" s="59" t="s">
        <v>7</v>
      </c>
      <c r="I6" s="59" t="s">
        <v>8</v>
      </c>
      <c r="J6" s="59" t="s">
        <v>9</v>
      </c>
      <c r="K6" s="59" t="s">
        <v>10</v>
      </c>
      <c r="L6" s="59" t="s">
        <v>11</v>
      </c>
      <c r="M6" s="59" t="s">
        <v>12</v>
      </c>
      <c r="N6" s="61" t="s">
        <v>13</v>
      </c>
    </row>
    <row r="7" spans="1:17" s="23" customFormat="1" ht="45" customHeight="1" thickBot="1" x14ac:dyDescent="0.3">
      <c r="A7" s="8"/>
      <c r="B7" s="66" t="s">
        <v>0</v>
      </c>
      <c r="C7" s="60" t="s">
        <v>0</v>
      </c>
      <c r="D7" s="60" t="s">
        <v>0</v>
      </c>
      <c r="E7" s="24" t="s">
        <v>14</v>
      </c>
      <c r="F7" s="24" t="s">
        <v>15</v>
      </c>
      <c r="G7" s="24" t="s">
        <v>13</v>
      </c>
      <c r="H7" s="60" t="s">
        <v>0</v>
      </c>
      <c r="I7" s="60" t="s">
        <v>0</v>
      </c>
      <c r="J7" s="60" t="s">
        <v>0</v>
      </c>
      <c r="K7" s="60" t="s">
        <v>0</v>
      </c>
      <c r="L7" s="60" t="s">
        <v>0</v>
      </c>
      <c r="M7" s="60" t="s">
        <v>0</v>
      </c>
      <c r="N7" s="62" t="s">
        <v>0</v>
      </c>
    </row>
    <row r="8" spans="1:17" s="29" customFormat="1" ht="20.100000000000001" customHeight="1" x14ac:dyDescent="0.3">
      <c r="A8" s="52"/>
      <c r="B8" s="30" t="s">
        <v>16</v>
      </c>
      <c r="C8" s="31">
        <v>329857000</v>
      </c>
      <c r="D8" s="31">
        <v>37864000</v>
      </c>
      <c r="E8" s="31">
        <v>1657016000</v>
      </c>
      <c r="F8" s="31">
        <v>3000000</v>
      </c>
      <c r="G8" s="31">
        <f t="shared" ref="G8:G47" si="0">E8+F8</f>
        <v>1660016000</v>
      </c>
      <c r="H8" s="31"/>
      <c r="I8" s="31">
        <v>515200000</v>
      </c>
      <c r="J8" s="31">
        <v>610000000</v>
      </c>
      <c r="K8" s="31"/>
      <c r="L8" s="31"/>
      <c r="M8" s="31"/>
      <c r="N8" s="32">
        <f>SUM(C8,D8,G8,H8,I8,J8,K8,L8,M8)</f>
        <v>3152937000</v>
      </c>
      <c r="Q8" s="41"/>
    </row>
    <row r="9" spans="1:17" s="29" customFormat="1" ht="20.100000000000001" customHeight="1" x14ac:dyDescent="0.3">
      <c r="A9" s="52"/>
      <c r="B9" s="12" t="s">
        <v>181</v>
      </c>
      <c r="C9" s="31">
        <v>1252961000</v>
      </c>
      <c r="D9" s="31">
        <v>130074000</v>
      </c>
      <c r="E9" s="31">
        <v>299346000</v>
      </c>
      <c r="F9" s="31"/>
      <c r="G9" s="31">
        <f t="shared" si="0"/>
        <v>299346000</v>
      </c>
      <c r="H9" s="31"/>
      <c r="I9" s="31"/>
      <c r="J9" s="31">
        <v>500000000</v>
      </c>
      <c r="K9" s="31"/>
      <c r="L9" s="31"/>
      <c r="M9" s="31"/>
      <c r="N9" s="14">
        <f t="shared" ref="N9:N47" si="1">SUM(C9,D9,G9,H9,I9,J9,K9,L9,M9)</f>
        <v>2182381000</v>
      </c>
      <c r="Q9" s="41"/>
    </row>
    <row r="10" spans="1:17" s="29" customFormat="1" ht="20.100000000000001" customHeight="1" x14ac:dyDescent="0.3">
      <c r="A10" s="52"/>
      <c r="B10" s="12" t="s">
        <v>129</v>
      </c>
      <c r="C10" s="31">
        <v>24794000</v>
      </c>
      <c r="D10" s="31">
        <v>3888000</v>
      </c>
      <c r="E10" s="31">
        <v>3374000</v>
      </c>
      <c r="F10" s="31"/>
      <c r="G10" s="31">
        <f t="shared" si="0"/>
        <v>3374000</v>
      </c>
      <c r="H10" s="31"/>
      <c r="I10" s="31">
        <v>143000</v>
      </c>
      <c r="J10" s="31">
        <v>2588000</v>
      </c>
      <c r="K10" s="31"/>
      <c r="L10" s="31"/>
      <c r="M10" s="31"/>
      <c r="N10" s="14">
        <f t="shared" si="1"/>
        <v>34787000</v>
      </c>
      <c r="Q10" s="41"/>
    </row>
    <row r="11" spans="1:17" s="29" customFormat="1" ht="20.100000000000001" customHeight="1" x14ac:dyDescent="0.3">
      <c r="A11" s="52"/>
      <c r="B11" s="12" t="s">
        <v>22</v>
      </c>
      <c r="C11" s="31">
        <v>9450570000</v>
      </c>
      <c r="D11" s="31">
        <v>1673538000</v>
      </c>
      <c r="E11" s="31">
        <v>254372000</v>
      </c>
      <c r="F11" s="31">
        <v>3564000</v>
      </c>
      <c r="G11" s="31">
        <f t="shared" si="0"/>
        <v>257936000</v>
      </c>
      <c r="H11" s="31"/>
      <c r="I11" s="31">
        <v>39304000</v>
      </c>
      <c r="J11" s="31">
        <v>98261000</v>
      </c>
      <c r="K11" s="31"/>
      <c r="L11" s="31"/>
      <c r="M11" s="31"/>
      <c r="N11" s="14">
        <f t="shared" si="1"/>
        <v>11519609000</v>
      </c>
      <c r="Q11" s="41"/>
    </row>
    <row r="12" spans="1:17" s="29" customFormat="1" ht="20.100000000000001" customHeight="1" x14ac:dyDescent="0.3">
      <c r="A12" s="52"/>
      <c r="B12" s="12" t="s">
        <v>182</v>
      </c>
      <c r="C12" s="31">
        <v>64042000</v>
      </c>
      <c r="D12" s="31">
        <v>11375000</v>
      </c>
      <c r="E12" s="31">
        <v>18017000</v>
      </c>
      <c r="F12" s="31"/>
      <c r="G12" s="31">
        <f t="shared" si="0"/>
        <v>18017000</v>
      </c>
      <c r="H12" s="31"/>
      <c r="I12" s="31">
        <v>398000</v>
      </c>
      <c r="J12" s="31">
        <v>7800000</v>
      </c>
      <c r="K12" s="31"/>
      <c r="L12" s="31"/>
      <c r="M12" s="31"/>
      <c r="N12" s="14">
        <f t="shared" si="1"/>
        <v>101632000</v>
      </c>
      <c r="Q12" s="41"/>
    </row>
    <row r="13" spans="1:17" s="29" customFormat="1" ht="20.100000000000001" customHeight="1" x14ac:dyDescent="0.3">
      <c r="A13" s="52"/>
      <c r="B13" s="12" t="s">
        <v>183</v>
      </c>
      <c r="C13" s="31">
        <v>78493000</v>
      </c>
      <c r="D13" s="31">
        <v>15603000</v>
      </c>
      <c r="E13" s="31">
        <v>22570000</v>
      </c>
      <c r="F13" s="31">
        <v>158000</v>
      </c>
      <c r="G13" s="31">
        <f t="shared" si="0"/>
        <v>22728000</v>
      </c>
      <c r="H13" s="31"/>
      <c r="I13" s="31">
        <v>574000</v>
      </c>
      <c r="J13" s="31">
        <v>40000000</v>
      </c>
      <c r="K13" s="31"/>
      <c r="L13" s="31"/>
      <c r="M13" s="31"/>
      <c r="N13" s="14">
        <f t="shared" si="1"/>
        <v>157398000</v>
      </c>
      <c r="Q13" s="41"/>
    </row>
    <row r="14" spans="1:17" s="29" customFormat="1" ht="20.100000000000001" customHeight="1" x14ac:dyDescent="0.3">
      <c r="A14" s="52"/>
      <c r="B14" s="12" t="s">
        <v>184</v>
      </c>
      <c r="C14" s="31">
        <v>76643000</v>
      </c>
      <c r="D14" s="31">
        <v>11006000</v>
      </c>
      <c r="E14" s="31">
        <v>27184000</v>
      </c>
      <c r="F14" s="31"/>
      <c r="G14" s="31">
        <f t="shared" si="0"/>
        <v>27184000</v>
      </c>
      <c r="H14" s="31"/>
      <c r="I14" s="31">
        <v>445000</v>
      </c>
      <c r="J14" s="31">
        <v>23296000</v>
      </c>
      <c r="K14" s="31">
        <v>171044000</v>
      </c>
      <c r="L14" s="31"/>
      <c r="M14" s="31">
        <f>5463543000+3300000000</f>
        <v>8763543000</v>
      </c>
      <c r="N14" s="14">
        <f t="shared" si="1"/>
        <v>9073161000</v>
      </c>
      <c r="Q14" s="41"/>
    </row>
    <row r="15" spans="1:17" s="29" customFormat="1" ht="20.100000000000001" customHeight="1" x14ac:dyDescent="0.3">
      <c r="A15" s="52"/>
      <c r="B15" s="12" t="s">
        <v>185</v>
      </c>
      <c r="C15" s="31">
        <v>63027000</v>
      </c>
      <c r="D15" s="31">
        <v>8590000</v>
      </c>
      <c r="E15" s="31">
        <v>293923000</v>
      </c>
      <c r="F15" s="31">
        <v>487000</v>
      </c>
      <c r="G15" s="31">
        <f t="shared" si="0"/>
        <v>294410000</v>
      </c>
      <c r="H15" s="31"/>
      <c r="I15" s="31">
        <v>428000</v>
      </c>
      <c r="J15" s="31">
        <v>1681000</v>
      </c>
      <c r="K15" s="31"/>
      <c r="L15" s="31"/>
      <c r="M15" s="31"/>
      <c r="N15" s="14">
        <f t="shared" si="1"/>
        <v>368136000</v>
      </c>
      <c r="Q15" s="41"/>
    </row>
    <row r="16" spans="1:17" s="29" customFormat="1" ht="20.100000000000001" customHeight="1" x14ac:dyDescent="0.3">
      <c r="A16" s="52"/>
      <c r="B16" s="12" t="s">
        <v>17</v>
      </c>
      <c r="C16" s="31">
        <v>941107000</v>
      </c>
      <c r="D16" s="31">
        <v>125377000</v>
      </c>
      <c r="E16" s="31">
        <v>205600000</v>
      </c>
      <c r="F16" s="31">
        <v>21351000</v>
      </c>
      <c r="G16" s="31">
        <f t="shared" si="0"/>
        <v>226951000</v>
      </c>
      <c r="H16" s="31"/>
      <c r="I16" s="31">
        <v>182672000</v>
      </c>
      <c r="J16" s="31">
        <v>186274000</v>
      </c>
      <c r="K16" s="31"/>
      <c r="L16" s="31"/>
      <c r="M16" s="31"/>
      <c r="N16" s="14">
        <f t="shared" si="1"/>
        <v>1662381000</v>
      </c>
      <c r="Q16" s="41"/>
    </row>
    <row r="17" spans="1:17" s="29" customFormat="1" ht="20.100000000000001" customHeight="1" x14ac:dyDescent="0.3">
      <c r="A17" s="52"/>
      <c r="B17" s="12" t="s">
        <v>18</v>
      </c>
      <c r="C17" s="31">
        <v>40611000</v>
      </c>
      <c r="D17" s="31">
        <v>4824000</v>
      </c>
      <c r="E17" s="31">
        <v>17176000</v>
      </c>
      <c r="F17" s="31">
        <v>1977000</v>
      </c>
      <c r="G17" s="31">
        <f t="shared" si="0"/>
        <v>19153000</v>
      </c>
      <c r="H17" s="31"/>
      <c r="I17" s="31">
        <v>4360000</v>
      </c>
      <c r="J17" s="31">
        <v>4659000</v>
      </c>
      <c r="K17" s="31"/>
      <c r="L17" s="31"/>
      <c r="M17" s="31"/>
      <c r="N17" s="14">
        <f t="shared" si="1"/>
        <v>73607000</v>
      </c>
      <c r="Q17" s="41"/>
    </row>
    <row r="18" spans="1:17" s="29" customFormat="1" ht="20.100000000000001" customHeight="1" x14ac:dyDescent="0.3">
      <c r="A18" s="52"/>
      <c r="B18" s="12" t="s">
        <v>19</v>
      </c>
      <c r="C18" s="31">
        <v>217317000</v>
      </c>
      <c r="D18" s="31">
        <v>27689000</v>
      </c>
      <c r="E18" s="31">
        <v>35209000</v>
      </c>
      <c r="F18" s="31">
        <v>8375000</v>
      </c>
      <c r="G18" s="31">
        <f t="shared" si="0"/>
        <v>43584000</v>
      </c>
      <c r="H18" s="31"/>
      <c r="I18" s="31">
        <v>16153000</v>
      </c>
      <c r="J18" s="31">
        <v>200547000</v>
      </c>
      <c r="K18" s="31"/>
      <c r="L18" s="31"/>
      <c r="M18" s="31"/>
      <c r="N18" s="14">
        <f t="shared" si="1"/>
        <v>505290000</v>
      </c>
      <c r="Q18" s="41"/>
    </row>
    <row r="19" spans="1:17" s="29" customFormat="1" ht="20.100000000000001" customHeight="1" x14ac:dyDescent="0.3">
      <c r="A19" s="52"/>
      <c r="B19" s="12" t="s">
        <v>20</v>
      </c>
      <c r="C19" s="31">
        <v>168440000</v>
      </c>
      <c r="D19" s="31">
        <v>21078000</v>
      </c>
      <c r="E19" s="31">
        <v>10094000</v>
      </c>
      <c r="F19" s="31">
        <v>2466000</v>
      </c>
      <c r="G19" s="31">
        <f t="shared" si="0"/>
        <v>12560000</v>
      </c>
      <c r="H19" s="31"/>
      <c r="I19" s="31">
        <v>3799000</v>
      </c>
      <c r="J19" s="31">
        <v>4898000</v>
      </c>
      <c r="K19" s="31"/>
      <c r="L19" s="31"/>
      <c r="M19" s="31"/>
      <c r="N19" s="14">
        <f t="shared" si="1"/>
        <v>210775000</v>
      </c>
      <c r="Q19" s="41"/>
    </row>
    <row r="20" spans="1:17" s="29" customFormat="1" ht="20.100000000000001" customHeight="1" x14ac:dyDescent="0.3">
      <c r="A20" s="52"/>
      <c r="B20" s="12" t="s">
        <v>21</v>
      </c>
      <c r="C20" s="31">
        <v>285953000</v>
      </c>
      <c r="D20" s="31">
        <v>37450000</v>
      </c>
      <c r="E20" s="31">
        <v>40456000</v>
      </c>
      <c r="F20" s="31">
        <v>2000000</v>
      </c>
      <c r="G20" s="31">
        <f t="shared" si="0"/>
        <v>42456000</v>
      </c>
      <c r="H20" s="31"/>
      <c r="I20" s="31">
        <v>3881000</v>
      </c>
      <c r="J20" s="31">
        <v>42350000</v>
      </c>
      <c r="K20" s="31"/>
      <c r="L20" s="31"/>
      <c r="M20" s="31"/>
      <c r="N20" s="14">
        <f t="shared" si="1"/>
        <v>412090000</v>
      </c>
      <c r="Q20" s="41"/>
    </row>
    <row r="21" spans="1:17" s="29" customFormat="1" ht="20.100000000000001" customHeight="1" x14ac:dyDescent="0.3">
      <c r="A21" s="52"/>
      <c r="B21" s="12" t="s">
        <v>24</v>
      </c>
      <c r="C21" s="31">
        <v>12922932000</v>
      </c>
      <c r="D21" s="31">
        <v>1957710000</v>
      </c>
      <c r="E21" s="31">
        <v>1638112000</v>
      </c>
      <c r="F21" s="31">
        <v>177394000</v>
      </c>
      <c r="G21" s="31">
        <f t="shared" si="0"/>
        <v>1815506000</v>
      </c>
      <c r="H21" s="31"/>
      <c r="I21" s="31">
        <v>76415000</v>
      </c>
      <c r="J21" s="31">
        <v>1984257000</v>
      </c>
      <c r="K21" s="31"/>
      <c r="L21" s="31"/>
      <c r="M21" s="31"/>
      <c r="N21" s="14">
        <f t="shared" si="1"/>
        <v>18756820000</v>
      </c>
      <c r="Q21" s="41"/>
    </row>
    <row r="22" spans="1:17" s="29" customFormat="1" ht="20.100000000000001" customHeight="1" x14ac:dyDescent="0.3">
      <c r="A22" s="52"/>
      <c r="B22" s="12" t="s">
        <v>25</v>
      </c>
      <c r="C22" s="31">
        <v>29445185000</v>
      </c>
      <c r="D22" s="31">
        <v>4652056000</v>
      </c>
      <c r="E22" s="31">
        <v>18889219000</v>
      </c>
      <c r="F22" s="31">
        <v>13594000</v>
      </c>
      <c r="G22" s="31">
        <f t="shared" si="0"/>
        <v>18902813000</v>
      </c>
      <c r="H22" s="31"/>
      <c r="I22" s="31">
        <v>670813000</v>
      </c>
      <c r="J22" s="31">
        <v>188475000</v>
      </c>
      <c r="K22" s="31"/>
      <c r="L22" s="31"/>
      <c r="M22" s="31"/>
      <c r="N22" s="14">
        <f t="shared" si="1"/>
        <v>53859342000</v>
      </c>
      <c r="Q22" s="41"/>
    </row>
    <row r="23" spans="1:17" s="29" customFormat="1" ht="20.100000000000001" customHeight="1" x14ac:dyDescent="0.3">
      <c r="A23" s="52"/>
      <c r="B23" s="12" t="s">
        <v>26</v>
      </c>
      <c r="C23" s="31">
        <v>5489632000</v>
      </c>
      <c r="D23" s="31">
        <v>1725336000</v>
      </c>
      <c r="E23" s="31">
        <v>816057000</v>
      </c>
      <c r="F23" s="31">
        <v>35428000</v>
      </c>
      <c r="G23" s="31">
        <f t="shared" si="0"/>
        <v>851485000</v>
      </c>
      <c r="H23" s="31"/>
      <c r="I23" s="31">
        <v>751594000</v>
      </c>
      <c r="J23" s="31">
        <v>666562000</v>
      </c>
      <c r="K23" s="31">
        <v>187609000</v>
      </c>
      <c r="L23" s="31"/>
      <c r="M23" s="31"/>
      <c r="N23" s="14">
        <f t="shared" si="1"/>
        <v>9672218000</v>
      </c>
      <c r="Q23" s="41"/>
    </row>
    <row r="24" spans="1:17" s="29" customFormat="1" ht="20.100000000000001" customHeight="1" x14ac:dyDescent="0.3">
      <c r="A24" s="52"/>
      <c r="B24" s="12" t="s">
        <v>27</v>
      </c>
      <c r="C24" s="31">
        <v>16726459000</v>
      </c>
      <c r="D24" s="31">
        <v>2111388000</v>
      </c>
      <c r="E24" s="31">
        <v>3723071000</v>
      </c>
      <c r="F24" s="31">
        <v>922000</v>
      </c>
      <c r="G24" s="31">
        <f t="shared" si="0"/>
        <v>3723993000</v>
      </c>
      <c r="H24" s="31"/>
      <c r="I24" s="31">
        <v>6939000</v>
      </c>
      <c r="J24" s="31">
        <v>399338000</v>
      </c>
      <c r="K24" s="31"/>
      <c r="L24" s="31"/>
      <c r="M24" s="31"/>
      <c r="N24" s="14">
        <f t="shared" si="1"/>
        <v>22968117000</v>
      </c>
      <c r="Q24" s="41"/>
    </row>
    <row r="25" spans="1:17" s="29" customFormat="1" ht="20.100000000000001" customHeight="1" x14ac:dyDescent="0.3">
      <c r="A25" s="52"/>
      <c r="B25" s="12" t="s">
        <v>130</v>
      </c>
      <c r="C25" s="31">
        <v>28296392000</v>
      </c>
      <c r="D25" s="31">
        <v>5136020000</v>
      </c>
      <c r="E25" s="31">
        <v>3877148000</v>
      </c>
      <c r="F25" s="31">
        <v>2013000</v>
      </c>
      <c r="G25" s="31">
        <f t="shared" si="0"/>
        <v>3879161000</v>
      </c>
      <c r="H25" s="31"/>
      <c r="I25" s="31">
        <v>12252000</v>
      </c>
      <c r="J25" s="31">
        <v>1649364000</v>
      </c>
      <c r="K25" s="31"/>
      <c r="L25" s="31"/>
      <c r="M25" s="31"/>
      <c r="N25" s="14">
        <f t="shared" si="1"/>
        <v>38973189000</v>
      </c>
      <c r="Q25" s="41"/>
    </row>
    <row r="26" spans="1:17" s="29" customFormat="1" ht="20.100000000000001" customHeight="1" x14ac:dyDescent="0.3">
      <c r="A26" s="52"/>
      <c r="B26" s="12" t="s">
        <v>131</v>
      </c>
      <c r="C26" s="31">
        <v>626071000</v>
      </c>
      <c r="D26" s="31">
        <v>92869000</v>
      </c>
      <c r="E26" s="31">
        <v>367469000</v>
      </c>
      <c r="F26" s="31">
        <v>190000</v>
      </c>
      <c r="G26" s="31">
        <f t="shared" si="0"/>
        <v>367659000</v>
      </c>
      <c r="H26" s="31"/>
      <c r="I26" s="31">
        <v>4044000</v>
      </c>
      <c r="J26" s="31">
        <v>38181000</v>
      </c>
      <c r="K26" s="31"/>
      <c r="L26" s="31"/>
      <c r="M26" s="31"/>
      <c r="N26" s="14">
        <f t="shared" si="1"/>
        <v>1128824000</v>
      </c>
      <c r="Q26" s="41"/>
    </row>
    <row r="27" spans="1:17" s="29" customFormat="1" ht="20.100000000000001" customHeight="1" x14ac:dyDescent="0.3">
      <c r="A27" s="52"/>
      <c r="B27" s="12" t="s">
        <v>120</v>
      </c>
      <c r="C27" s="31">
        <v>517524000</v>
      </c>
      <c r="D27" s="31">
        <v>101624000</v>
      </c>
      <c r="E27" s="31">
        <v>128566000</v>
      </c>
      <c r="F27" s="31"/>
      <c r="G27" s="31">
        <f t="shared" si="0"/>
        <v>128566000</v>
      </c>
      <c r="H27" s="31"/>
      <c r="I27" s="31">
        <v>1716439000</v>
      </c>
      <c r="J27" s="31">
        <v>47018000</v>
      </c>
      <c r="K27" s="31"/>
      <c r="L27" s="31"/>
      <c r="M27" s="31"/>
      <c r="N27" s="14">
        <f t="shared" si="1"/>
        <v>2511171000</v>
      </c>
      <c r="Q27" s="41"/>
    </row>
    <row r="28" spans="1:17" s="29" customFormat="1" ht="20.100000000000001" customHeight="1" x14ac:dyDescent="0.3">
      <c r="A28" s="52"/>
      <c r="B28" s="12" t="s">
        <v>23</v>
      </c>
      <c r="C28" s="31">
        <v>431697000</v>
      </c>
      <c r="D28" s="31">
        <v>71681000</v>
      </c>
      <c r="E28" s="31">
        <v>98416000</v>
      </c>
      <c r="F28" s="31"/>
      <c r="G28" s="31">
        <f t="shared" ref="G28" si="2">E28+F28</f>
        <v>98416000</v>
      </c>
      <c r="H28" s="31"/>
      <c r="I28" s="31">
        <v>507575000</v>
      </c>
      <c r="J28" s="31">
        <v>385032000</v>
      </c>
      <c r="K28" s="31">
        <v>3215000</v>
      </c>
      <c r="L28" s="31">
        <v>139555000</v>
      </c>
      <c r="M28" s="31"/>
      <c r="N28" s="14">
        <f t="shared" si="1"/>
        <v>1637171000</v>
      </c>
      <c r="Q28" s="41"/>
    </row>
    <row r="29" spans="1:17" s="29" customFormat="1" ht="20.100000000000001" customHeight="1" x14ac:dyDescent="0.3">
      <c r="A29" s="52"/>
      <c r="B29" s="12" t="s">
        <v>28</v>
      </c>
      <c r="C29" s="31">
        <v>1849258000</v>
      </c>
      <c r="D29" s="31">
        <v>144139000</v>
      </c>
      <c r="E29" s="31">
        <v>565375000</v>
      </c>
      <c r="F29" s="31">
        <v>27928000</v>
      </c>
      <c r="G29" s="31">
        <f t="shared" si="0"/>
        <v>593303000</v>
      </c>
      <c r="H29" s="31"/>
      <c r="I29" s="31">
        <v>1574090000</v>
      </c>
      <c r="J29" s="31">
        <v>470300000</v>
      </c>
      <c r="K29" s="31"/>
      <c r="L29" s="31">
        <v>633000</v>
      </c>
      <c r="M29" s="31"/>
      <c r="N29" s="14">
        <f t="shared" si="1"/>
        <v>4631723000</v>
      </c>
      <c r="Q29" s="41"/>
    </row>
    <row r="30" spans="1:17" s="29" customFormat="1" ht="20.100000000000001" customHeight="1" x14ac:dyDescent="0.3">
      <c r="A30" s="52"/>
      <c r="B30" s="12" t="s">
        <v>186</v>
      </c>
      <c r="C30" s="31">
        <v>42776000</v>
      </c>
      <c r="D30" s="31">
        <v>5676000</v>
      </c>
      <c r="E30" s="31">
        <v>23778000</v>
      </c>
      <c r="F30" s="31">
        <v>72000</v>
      </c>
      <c r="G30" s="31">
        <f t="shared" si="0"/>
        <v>23850000</v>
      </c>
      <c r="H30" s="31"/>
      <c r="I30" s="31">
        <v>577175000</v>
      </c>
      <c r="J30" s="31">
        <v>2582000</v>
      </c>
      <c r="K30" s="31">
        <v>4613000</v>
      </c>
      <c r="L30" s="31"/>
      <c r="M30" s="31"/>
      <c r="N30" s="14">
        <f t="shared" si="1"/>
        <v>656672000</v>
      </c>
      <c r="P30" s="41"/>
      <c r="Q30" s="41"/>
    </row>
    <row r="31" spans="1:17" s="29" customFormat="1" ht="20.100000000000001" customHeight="1" x14ac:dyDescent="0.3">
      <c r="A31" s="52"/>
      <c r="B31" s="12" t="s">
        <v>187</v>
      </c>
      <c r="C31" s="31">
        <v>2149440000</v>
      </c>
      <c r="D31" s="31">
        <v>332263000</v>
      </c>
      <c r="E31" s="31">
        <v>1401897000</v>
      </c>
      <c r="F31" s="31">
        <v>645000</v>
      </c>
      <c r="G31" s="31">
        <f t="shared" si="0"/>
        <v>1402542000</v>
      </c>
      <c r="H31" s="31">
        <v>138940000000</v>
      </c>
      <c r="I31" s="31">
        <v>269833116000</v>
      </c>
      <c r="J31" s="31">
        <v>95956000</v>
      </c>
      <c r="K31" s="31">
        <v>2738848000</v>
      </c>
      <c r="L31" s="31">
        <v>18883911000</v>
      </c>
      <c r="M31" s="31"/>
      <c r="N31" s="14">
        <f t="shared" si="1"/>
        <v>434376076000</v>
      </c>
      <c r="P31" s="41"/>
      <c r="Q31" s="41"/>
    </row>
    <row r="32" spans="1:17" s="29" customFormat="1" ht="20.100000000000001" customHeight="1" x14ac:dyDescent="0.3">
      <c r="A32" s="52"/>
      <c r="B32" s="12" t="s">
        <v>29</v>
      </c>
      <c r="C32" s="31">
        <v>3039617000</v>
      </c>
      <c r="D32" s="31">
        <v>514430000</v>
      </c>
      <c r="E32" s="31">
        <v>376057000</v>
      </c>
      <c r="F32" s="31"/>
      <c r="G32" s="31">
        <f t="shared" si="0"/>
        <v>376057000</v>
      </c>
      <c r="H32" s="31"/>
      <c r="I32" s="31">
        <v>20481000</v>
      </c>
      <c r="J32" s="31">
        <v>123951000</v>
      </c>
      <c r="K32" s="31"/>
      <c r="L32" s="31"/>
      <c r="M32" s="31"/>
      <c r="N32" s="14">
        <f t="shared" si="1"/>
        <v>4074536000</v>
      </c>
      <c r="Q32" s="41"/>
    </row>
    <row r="33" spans="1:17" s="29" customFormat="1" ht="20.100000000000001" customHeight="1" x14ac:dyDescent="0.3">
      <c r="A33" s="52"/>
      <c r="B33" s="12" t="s">
        <v>121</v>
      </c>
      <c r="C33" s="31">
        <v>305155000</v>
      </c>
      <c r="D33" s="31">
        <v>51565000</v>
      </c>
      <c r="E33" s="31">
        <v>40143000</v>
      </c>
      <c r="F33" s="31"/>
      <c r="G33" s="31">
        <f t="shared" si="0"/>
        <v>40143000</v>
      </c>
      <c r="H33" s="31"/>
      <c r="I33" s="31">
        <v>2194000</v>
      </c>
      <c r="J33" s="31">
        <v>28475000</v>
      </c>
      <c r="K33" s="31"/>
      <c r="L33" s="31"/>
      <c r="M33" s="31"/>
      <c r="N33" s="14">
        <f t="shared" si="1"/>
        <v>427532000</v>
      </c>
      <c r="Q33" s="41"/>
    </row>
    <row r="34" spans="1:17" s="29" customFormat="1" ht="20.100000000000001" customHeight="1" x14ac:dyDescent="0.3">
      <c r="A34" s="52"/>
      <c r="B34" s="12" t="s">
        <v>30</v>
      </c>
      <c r="C34" s="31">
        <v>91467345000</v>
      </c>
      <c r="D34" s="31">
        <v>14367680000</v>
      </c>
      <c r="E34" s="31">
        <v>9953960000</v>
      </c>
      <c r="F34" s="31">
        <v>2311000</v>
      </c>
      <c r="G34" s="31">
        <f t="shared" si="0"/>
        <v>9956271000</v>
      </c>
      <c r="H34" s="31"/>
      <c r="I34" s="31">
        <v>3739169000</v>
      </c>
      <c r="J34" s="31">
        <v>5836918000</v>
      </c>
      <c r="K34" s="31">
        <v>29479000</v>
      </c>
      <c r="L34" s="31"/>
      <c r="M34" s="31"/>
      <c r="N34" s="14">
        <f t="shared" si="1"/>
        <v>125396862000</v>
      </c>
      <c r="Q34" s="41"/>
    </row>
    <row r="35" spans="1:17" s="29" customFormat="1" ht="20.100000000000001" customHeight="1" x14ac:dyDescent="0.3">
      <c r="A35" s="52"/>
      <c r="B35" s="12" t="s">
        <v>31</v>
      </c>
      <c r="C35" s="31">
        <v>24278121000</v>
      </c>
      <c r="D35" s="31">
        <v>5938869000</v>
      </c>
      <c r="E35" s="31">
        <v>17421241000</v>
      </c>
      <c r="F35" s="31">
        <v>333111000</v>
      </c>
      <c r="G35" s="31">
        <f t="shared" si="0"/>
        <v>17754352000</v>
      </c>
      <c r="H35" s="31"/>
      <c r="I35" s="31">
        <v>174147000</v>
      </c>
      <c r="J35" s="31">
        <v>10593292000</v>
      </c>
      <c r="K35" s="31">
        <v>16636000</v>
      </c>
      <c r="L35" s="31"/>
      <c r="M35" s="31"/>
      <c r="N35" s="14">
        <f t="shared" si="1"/>
        <v>58755417000</v>
      </c>
      <c r="Q35" s="41"/>
    </row>
    <row r="36" spans="1:17" s="29" customFormat="1" ht="20.100000000000001" customHeight="1" x14ac:dyDescent="0.3">
      <c r="A36" s="52"/>
      <c r="B36" s="12" t="s">
        <v>32</v>
      </c>
      <c r="C36" s="31">
        <v>102874000</v>
      </c>
      <c r="D36" s="31">
        <v>16467000</v>
      </c>
      <c r="E36" s="31">
        <v>2376135000</v>
      </c>
      <c r="F36" s="31"/>
      <c r="G36" s="31">
        <f t="shared" si="0"/>
        <v>2376135000</v>
      </c>
      <c r="H36" s="31"/>
      <c r="I36" s="31">
        <v>17947000</v>
      </c>
      <c r="J36" s="31">
        <v>52398000</v>
      </c>
      <c r="K36" s="31"/>
      <c r="L36" s="31"/>
      <c r="M36" s="31"/>
      <c r="N36" s="14">
        <f t="shared" si="1"/>
        <v>2565821000</v>
      </c>
      <c r="Q36" s="41"/>
    </row>
    <row r="37" spans="1:17" s="29" customFormat="1" ht="20.100000000000001" customHeight="1" x14ac:dyDescent="0.3">
      <c r="A37" s="52"/>
      <c r="B37" s="12" t="s">
        <v>33</v>
      </c>
      <c r="C37" s="31">
        <v>1237638000</v>
      </c>
      <c r="D37" s="31">
        <v>214698000</v>
      </c>
      <c r="E37" s="31">
        <v>361596000</v>
      </c>
      <c r="F37" s="31">
        <v>264000</v>
      </c>
      <c r="G37" s="31">
        <f t="shared" si="0"/>
        <v>361860000</v>
      </c>
      <c r="H37" s="31"/>
      <c r="I37" s="31">
        <v>383412000</v>
      </c>
      <c r="J37" s="31">
        <v>1077158000</v>
      </c>
      <c r="K37" s="31">
        <v>234748000</v>
      </c>
      <c r="L37" s="31">
        <v>2661000</v>
      </c>
      <c r="M37" s="31"/>
      <c r="N37" s="14">
        <f t="shared" si="1"/>
        <v>3512175000</v>
      </c>
      <c r="Q37" s="41"/>
    </row>
    <row r="38" spans="1:17" s="29" customFormat="1" ht="20.100000000000001" customHeight="1" x14ac:dyDescent="0.3">
      <c r="A38" s="52"/>
      <c r="B38" s="12" t="s">
        <v>170</v>
      </c>
      <c r="C38" s="31">
        <v>69463000</v>
      </c>
      <c r="D38" s="31">
        <v>8675000</v>
      </c>
      <c r="E38" s="31">
        <v>12524000</v>
      </c>
      <c r="F38" s="31">
        <v>100000</v>
      </c>
      <c r="G38" s="31">
        <f t="shared" si="0"/>
        <v>12624000</v>
      </c>
      <c r="H38" s="31"/>
      <c r="I38" s="31">
        <v>445000</v>
      </c>
      <c r="J38" s="31">
        <v>1956000</v>
      </c>
      <c r="K38" s="31"/>
      <c r="L38" s="31"/>
      <c r="M38" s="31"/>
      <c r="N38" s="14">
        <f t="shared" si="1"/>
        <v>93163000</v>
      </c>
      <c r="Q38" s="41"/>
    </row>
    <row r="39" spans="1:17" s="29" customFormat="1" ht="20.100000000000001" customHeight="1" x14ac:dyDescent="0.3">
      <c r="A39" s="52"/>
      <c r="B39" s="12" t="s">
        <v>188</v>
      </c>
      <c r="C39" s="31">
        <v>3712464000</v>
      </c>
      <c r="D39" s="31">
        <v>697674000</v>
      </c>
      <c r="E39" s="31">
        <v>1579688000</v>
      </c>
      <c r="F39" s="31">
        <v>3416000</v>
      </c>
      <c r="G39" s="31">
        <f t="shared" si="0"/>
        <v>1583104000</v>
      </c>
      <c r="H39" s="31"/>
      <c r="I39" s="31">
        <v>119551504000</v>
      </c>
      <c r="J39" s="31">
        <v>190123000</v>
      </c>
      <c r="K39" s="31">
        <v>74262000</v>
      </c>
      <c r="L39" s="31"/>
      <c r="M39" s="31"/>
      <c r="N39" s="14">
        <f t="shared" si="1"/>
        <v>125809131000</v>
      </c>
      <c r="Q39" s="41"/>
    </row>
    <row r="40" spans="1:17" s="29" customFormat="1" ht="20.100000000000001" customHeight="1" x14ac:dyDescent="0.3">
      <c r="A40" s="52"/>
      <c r="B40" s="12" t="s">
        <v>189</v>
      </c>
      <c r="C40" s="31">
        <v>329848000</v>
      </c>
      <c r="D40" s="31">
        <v>53264000</v>
      </c>
      <c r="E40" s="31">
        <v>41840000</v>
      </c>
      <c r="F40" s="31"/>
      <c r="G40" s="31">
        <f t="shared" si="0"/>
        <v>41840000</v>
      </c>
      <c r="H40" s="31"/>
      <c r="I40" s="31">
        <v>1192879000</v>
      </c>
      <c r="J40" s="31">
        <v>59810000</v>
      </c>
      <c r="K40" s="31">
        <v>803784000</v>
      </c>
      <c r="L40" s="31">
        <v>215417000</v>
      </c>
      <c r="M40" s="31"/>
      <c r="N40" s="14">
        <f t="shared" si="1"/>
        <v>2696842000</v>
      </c>
      <c r="Q40" s="41"/>
    </row>
    <row r="41" spans="1:17" s="29" customFormat="1" ht="20.100000000000001" customHeight="1" x14ac:dyDescent="0.3">
      <c r="A41" s="52"/>
      <c r="B41" s="12" t="s">
        <v>34</v>
      </c>
      <c r="C41" s="31">
        <v>1424992000</v>
      </c>
      <c r="D41" s="31">
        <v>248449000</v>
      </c>
      <c r="E41" s="31">
        <v>101138000</v>
      </c>
      <c r="F41" s="31"/>
      <c r="G41" s="31">
        <f t="shared" si="0"/>
        <v>101138000</v>
      </c>
      <c r="H41" s="31"/>
      <c r="I41" s="31">
        <v>627913000</v>
      </c>
      <c r="J41" s="31">
        <v>161425000</v>
      </c>
      <c r="K41" s="31">
        <v>247847000</v>
      </c>
      <c r="L41" s="31">
        <v>15969000</v>
      </c>
      <c r="M41" s="31"/>
      <c r="N41" s="14">
        <f t="shared" si="1"/>
        <v>2827733000</v>
      </c>
      <c r="Q41" s="41"/>
    </row>
    <row r="42" spans="1:17" s="29" customFormat="1" ht="20.100000000000001" customHeight="1" x14ac:dyDescent="0.3">
      <c r="A42" s="52"/>
      <c r="B42" s="12" t="s">
        <v>35</v>
      </c>
      <c r="C42" s="31">
        <v>860496000</v>
      </c>
      <c r="D42" s="31">
        <v>195619000</v>
      </c>
      <c r="E42" s="31">
        <v>24436000</v>
      </c>
      <c r="F42" s="31"/>
      <c r="G42" s="31">
        <f t="shared" si="0"/>
        <v>24436000</v>
      </c>
      <c r="H42" s="31"/>
      <c r="I42" s="31">
        <v>6297000</v>
      </c>
      <c r="J42" s="31">
        <v>98511000</v>
      </c>
      <c r="K42" s="31"/>
      <c r="L42" s="31"/>
      <c r="M42" s="31"/>
      <c r="N42" s="14">
        <f t="shared" si="1"/>
        <v>1185359000</v>
      </c>
      <c r="Q42" s="41"/>
    </row>
    <row r="43" spans="1:17" s="29" customFormat="1" ht="20.100000000000001" customHeight="1" x14ac:dyDescent="0.3">
      <c r="A43" s="52"/>
      <c r="B43" s="12" t="s">
        <v>36</v>
      </c>
      <c r="C43" s="31">
        <v>211054000</v>
      </c>
      <c r="D43" s="31">
        <v>37781000</v>
      </c>
      <c r="E43" s="31">
        <v>184145000</v>
      </c>
      <c r="F43" s="31">
        <v>15000</v>
      </c>
      <c r="G43" s="31">
        <f t="shared" si="0"/>
        <v>184160000</v>
      </c>
      <c r="H43" s="31"/>
      <c r="I43" s="31">
        <v>8668782000</v>
      </c>
      <c r="J43" s="31">
        <v>1198971000</v>
      </c>
      <c r="K43" s="31">
        <v>164213000</v>
      </c>
      <c r="L43" s="31">
        <v>7345520000</v>
      </c>
      <c r="M43" s="31"/>
      <c r="N43" s="14">
        <f t="shared" si="1"/>
        <v>17810481000</v>
      </c>
      <c r="Q43" s="41"/>
    </row>
    <row r="44" spans="1:17" s="29" customFormat="1" ht="20.100000000000001" customHeight="1" x14ac:dyDescent="0.3">
      <c r="A44" s="52"/>
      <c r="B44" s="12" t="s">
        <v>190</v>
      </c>
      <c r="C44" s="31">
        <v>5752767000</v>
      </c>
      <c r="D44" s="31">
        <v>983623000</v>
      </c>
      <c r="E44" s="31">
        <v>281282000</v>
      </c>
      <c r="F44" s="31"/>
      <c r="G44" s="31">
        <f t="shared" si="0"/>
        <v>281282000</v>
      </c>
      <c r="H44" s="31"/>
      <c r="I44" s="31">
        <v>22491292000</v>
      </c>
      <c r="J44" s="31">
        <v>548966000</v>
      </c>
      <c r="K44" s="31">
        <v>157460000</v>
      </c>
      <c r="L44" s="31">
        <v>12788000</v>
      </c>
      <c r="M44" s="31"/>
      <c r="N44" s="14">
        <f t="shared" si="1"/>
        <v>30228178000</v>
      </c>
      <c r="Q44" s="41"/>
    </row>
    <row r="45" spans="1:17" s="29" customFormat="1" ht="20.100000000000001" customHeight="1" x14ac:dyDescent="0.3">
      <c r="A45" s="52"/>
      <c r="B45" s="12" t="s">
        <v>111</v>
      </c>
      <c r="C45" s="31">
        <v>179184000</v>
      </c>
      <c r="D45" s="31">
        <v>41553000</v>
      </c>
      <c r="E45" s="31">
        <v>19857000</v>
      </c>
      <c r="F45" s="31"/>
      <c r="G45" s="31">
        <f t="shared" si="0"/>
        <v>19857000</v>
      </c>
      <c r="H45" s="31"/>
      <c r="I45" s="31">
        <v>186453000</v>
      </c>
      <c r="J45" s="31">
        <v>25354000</v>
      </c>
      <c r="K45" s="31"/>
      <c r="L45" s="31"/>
      <c r="M45" s="31"/>
      <c r="N45" s="14">
        <f t="shared" si="1"/>
        <v>452401000</v>
      </c>
      <c r="Q45" s="41"/>
    </row>
    <row r="46" spans="1:17" s="29" customFormat="1" ht="20.100000000000001" customHeight="1" x14ac:dyDescent="0.3">
      <c r="A46" s="52"/>
      <c r="B46" s="12" t="s">
        <v>191</v>
      </c>
      <c r="C46" s="31">
        <v>1368562000</v>
      </c>
      <c r="D46" s="31">
        <v>209556000</v>
      </c>
      <c r="E46" s="31">
        <v>256798000</v>
      </c>
      <c r="F46" s="31">
        <v>2219000</v>
      </c>
      <c r="G46" s="31">
        <f t="shared" si="0"/>
        <v>259017000</v>
      </c>
      <c r="H46" s="31"/>
      <c r="I46" s="31">
        <v>3776970000</v>
      </c>
      <c r="J46" s="31">
        <v>134178000</v>
      </c>
      <c r="K46" s="31"/>
      <c r="L46" s="31"/>
      <c r="M46" s="31"/>
      <c r="N46" s="14">
        <f t="shared" si="1"/>
        <v>5748283000</v>
      </c>
      <c r="Q46" s="41"/>
    </row>
    <row r="47" spans="1:17" s="29" customFormat="1" ht="20.100000000000001" customHeight="1" thickBot="1" x14ac:dyDescent="0.35">
      <c r="A47" s="52"/>
      <c r="B47" s="12" t="s">
        <v>192</v>
      </c>
      <c r="C47" s="31">
        <v>240901000</v>
      </c>
      <c r="D47" s="31">
        <v>48056000</v>
      </c>
      <c r="E47" s="31">
        <v>95250000</v>
      </c>
      <c r="F47" s="31"/>
      <c r="G47" s="31">
        <f t="shared" si="0"/>
        <v>95250000</v>
      </c>
      <c r="H47" s="31"/>
      <c r="I47" s="31">
        <v>1657364000</v>
      </c>
      <c r="J47" s="31">
        <v>8470995000</v>
      </c>
      <c r="K47" s="31">
        <v>1164000</v>
      </c>
      <c r="L47" s="31"/>
      <c r="M47" s="31"/>
      <c r="N47" s="14">
        <f t="shared" si="1"/>
        <v>10513730000</v>
      </c>
      <c r="Q47" s="41"/>
    </row>
    <row r="48" spans="1:17" s="36" customFormat="1" ht="24.95" customHeight="1" thickBot="1" x14ac:dyDescent="0.3">
      <c r="A48" s="29"/>
      <c r="B48" s="33" t="s">
        <v>38</v>
      </c>
      <c r="C48" s="34">
        <f t="shared" ref="C48:N48" si="3">SUM(C8:C47)</f>
        <v>246071662000</v>
      </c>
      <c r="D48" s="34">
        <f t="shared" si="3"/>
        <v>42067077000</v>
      </c>
      <c r="E48" s="34">
        <f t="shared" si="3"/>
        <v>67539535000</v>
      </c>
      <c r="F48" s="34">
        <f>SUM(F8:F47)</f>
        <v>643000000</v>
      </c>
      <c r="G48" s="34">
        <f t="shared" si="3"/>
        <v>68182535000</v>
      </c>
      <c r="H48" s="34">
        <f>SUM(H8:H47)</f>
        <v>138940000000</v>
      </c>
      <c r="I48" s="34">
        <f>SUM(I8:I47)</f>
        <v>438995058000</v>
      </c>
      <c r="J48" s="34">
        <f>SUM(J8:J47)</f>
        <v>36251900000</v>
      </c>
      <c r="K48" s="34">
        <f>SUM(K8:K47)</f>
        <v>4834922000</v>
      </c>
      <c r="L48" s="34">
        <f>SUM(L8:L47)</f>
        <v>26616454000</v>
      </c>
      <c r="M48" s="34">
        <f t="shared" si="3"/>
        <v>8763543000</v>
      </c>
      <c r="N48" s="35">
        <f t="shared" si="3"/>
        <v>1010723151000</v>
      </c>
    </row>
    <row r="49" spans="1:14" s="37" customFormat="1" ht="14.25" x14ac:dyDescent="0.25">
      <c r="A49" s="36"/>
      <c r="B49" s="37" t="s">
        <v>39</v>
      </c>
      <c r="N49" s="3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"/>
  <sheetViews>
    <sheetView zoomScale="55" zoomScaleNormal="55" workbookViewId="0">
      <selection activeCell="R23" sqref="R23"/>
    </sheetView>
  </sheetViews>
  <sheetFormatPr defaultRowHeight="15" x14ac:dyDescent="0.25"/>
  <cols>
    <col min="1" max="1" width="6.28515625" style="46" customWidth="1"/>
    <col min="2" max="2" width="79" style="3" customWidth="1"/>
    <col min="3" max="5" width="17.7109375" style="3" bestFit="1" customWidth="1"/>
    <col min="6" max="7" width="17.7109375" style="3" customWidth="1"/>
    <col min="8" max="13" width="17.7109375" style="3" bestFit="1" customWidth="1"/>
    <col min="14" max="14" width="20.140625" style="3" bestFit="1" customWidth="1"/>
    <col min="15" max="15" width="9.140625" style="3"/>
    <col min="16" max="16" width="16.28515625" style="3" customWidth="1"/>
    <col min="17" max="17" width="15.5703125" style="3" customWidth="1"/>
    <col min="18" max="16384" width="9.140625" style="3"/>
  </cols>
  <sheetData>
    <row r="1" spans="1:17" ht="20.100000000000001" customHeight="1" x14ac:dyDescent="0.25">
      <c r="A1" s="42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7" ht="20.100000000000001" customHeight="1" x14ac:dyDescent="0.25">
      <c r="A2" s="42"/>
      <c r="B2" s="63" t="s">
        <v>0</v>
      </c>
      <c r="C2" s="63" t="s">
        <v>0</v>
      </c>
      <c r="D2" s="63" t="s">
        <v>0</v>
      </c>
      <c r="E2" s="63" t="s">
        <v>0</v>
      </c>
      <c r="F2" s="63"/>
      <c r="G2" s="63"/>
      <c r="H2" s="63" t="s">
        <v>0</v>
      </c>
      <c r="I2" s="63" t="s">
        <v>0</v>
      </c>
      <c r="J2" s="63" t="s">
        <v>0</v>
      </c>
      <c r="K2" s="63" t="s">
        <v>0</v>
      </c>
      <c r="L2" s="63" t="s">
        <v>0</v>
      </c>
      <c r="M2" s="63" t="s">
        <v>0</v>
      </c>
      <c r="N2" s="63" t="s">
        <v>0</v>
      </c>
    </row>
    <row r="3" spans="1:17" ht="20.100000000000001" customHeight="1" x14ac:dyDescent="0.25">
      <c r="A3" s="42"/>
      <c r="B3" s="63" t="s">
        <v>40</v>
      </c>
      <c r="C3" s="63" t="s">
        <v>0</v>
      </c>
      <c r="D3" s="63" t="s">
        <v>0</v>
      </c>
      <c r="E3" s="63" t="s">
        <v>0</v>
      </c>
      <c r="F3" s="63"/>
      <c r="G3" s="63"/>
      <c r="H3" s="63" t="s">
        <v>0</v>
      </c>
      <c r="I3" s="63" t="s">
        <v>0</v>
      </c>
      <c r="J3" s="63" t="s">
        <v>0</v>
      </c>
      <c r="K3" s="63" t="s">
        <v>0</v>
      </c>
      <c r="L3" s="63" t="s">
        <v>0</v>
      </c>
      <c r="M3" s="63" t="s">
        <v>0</v>
      </c>
      <c r="N3" s="63" t="s">
        <v>0</v>
      </c>
    </row>
    <row r="4" spans="1:17" ht="20.100000000000001" customHeight="1" x14ac:dyDescent="0.25">
      <c r="A4" s="42"/>
      <c r="B4" s="64" t="s">
        <v>180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7" s="6" customFormat="1" ht="20.100000000000001" customHeight="1" thickBot="1" x14ac:dyDescent="0.3">
      <c r="A5" s="4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spans="1:17" s="7" customFormat="1" ht="23.25" customHeight="1" x14ac:dyDescent="0.25">
      <c r="A6" s="43"/>
      <c r="B6" s="72" t="s">
        <v>3</v>
      </c>
      <c r="C6" s="59" t="s">
        <v>4</v>
      </c>
      <c r="D6" s="59" t="s">
        <v>5</v>
      </c>
      <c r="E6" s="67" t="s">
        <v>6</v>
      </c>
      <c r="F6" s="68"/>
      <c r="G6" s="69"/>
      <c r="H6" s="59" t="s">
        <v>7</v>
      </c>
      <c r="I6" s="59" t="s">
        <v>8</v>
      </c>
      <c r="J6" s="59" t="s">
        <v>9</v>
      </c>
      <c r="K6" s="59" t="s">
        <v>10</v>
      </c>
      <c r="L6" s="59" t="s">
        <v>11</v>
      </c>
      <c r="M6" s="59" t="s">
        <v>12</v>
      </c>
      <c r="N6" s="61" t="s">
        <v>13</v>
      </c>
    </row>
    <row r="7" spans="1:17" s="7" customFormat="1" ht="45" customHeight="1" thickBot="1" x14ac:dyDescent="0.3">
      <c r="A7" s="44"/>
      <c r="B7" s="73"/>
      <c r="C7" s="70" t="s">
        <v>0</v>
      </c>
      <c r="D7" s="70" t="s">
        <v>0</v>
      </c>
      <c r="E7" s="9" t="s">
        <v>14</v>
      </c>
      <c r="F7" s="9" t="s">
        <v>15</v>
      </c>
      <c r="G7" s="9" t="s">
        <v>13</v>
      </c>
      <c r="H7" s="70" t="s">
        <v>0</v>
      </c>
      <c r="I7" s="70" t="s">
        <v>0</v>
      </c>
      <c r="J7" s="70" t="s">
        <v>0</v>
      </c>
      <c r="K7" s="70" t="s">
        <v>0</v>
      </c>
      <c r="L7" s="70" t="s">
        <v>0</v>
      </c>
      <c r="M7" s="70" t="s">
        <v>0</v>
      </c>
      <c r="N7" s="71" t="s">
        <v>0</v>
      </c>
    </row>
    <row r="8" spans="1:17" ht="19.5" customHeight="1" x14ac:dyDescent="0.25">
      <c r="A8" s="45"/>
      <c r="B8" s="30" t="s">
        <v>41</v>
      </c>
      <c r="C8" s="10">
        <v>54563000</v>
      </c>
      <c r="D8" s="10">
        <v>8615000</v>
      </c>
      <c r="E8" s="10">
        <v>3279000</v>
      </c>
      <c r="F8" s="10"/>
      <c r="G8" s="10">
        <f>E8+F8</f>
        <v>3279000</v>
      </c>
      <c r="H8" s="10"/>
      <c r="I8" s="10">
        <v>27373000</v>
      </c>
      <c r="J8" s="10">
        <v>1800000</v>
      </c>
      <c r="K8" s="10"/>
      <c r="L8" s="10"/>
      <c r="M8" s="10"/>
      <c r="N8" s="11">
        <f>SUM(C8,D8,G8,H8,I8,J8,K8,L8,M8)</f>
        <v>95630000</v>
      </c>
      <c r="Q8" s="21"/>
    </row>
    <row r="9" spans="1:17" ht="19.5" customHeight="1" x14ac:dyDescent="0.25">
      <c r="B9" s="30" t="s">
        <v>135</v>
      </c>
      <c r="C9" s="13">
        <v>787961000</v>
      </c>
      <c r="D9" s="13">
        <v>134944000</v>
      </c>
      <c r="E9" s="13">
        <v>55044000</v>
      </c>
      <c r="F9" s="13"/>
      <c r="G9" s="13">
        <f t="shared" ref="G9:G72" si="0">E9+F9</f>
        <v>55044000</v>
      </c>
      <c r="H9" s="13"/>
      <c r="I9" s="13">
        <v>36122000</v>
      </c>
      <c r="J9" s="13">
        <v>133449000</v>
      </c>
      <c r="K9" s="13"/>
      <c r="L9" s="13"/>
      <c r="M9" s="13"/>
      <c r="N9" s="14">
        <f t="shared" ref="N9:N72" si="1">SUM(C9,D9,G9,H9,I9,J9,K9,L9,M9)</f>
        <v>1147520000</v>
      </c>
      <c r="Q9" s="21"/>
    </row>
    <row r="10" spans="1:17" ht="19.5" customHeight="1" x14ac:dyDescent="0.25">
      <c r="A10" s="45"/>
      <c r="B10" s="30" t="s">
        <v>136</v>
      </c>
      <c r="C10" s="13">
        <v>384884000</v>
      </c>
      <c r="D10" s="13">
        <v>64087000</v>
      </c>
      <c r="E10" s="13">
        <v>65700000</v>
      </c>
      <c r="F10" s="13"/>
      <c r="G10" s="13">
        <f t="shared" si="0"/>
        <v>65700000</v>
      </c>
      <c r="H10" s="13"/>
      <c r="I10" s="13">
        <v>12842000</v>
      </c>
      <c r="J10" s="13">
        <v>48464000</v>
      </c>
      <c r="K10" s="13"/>
      <c r="L10" s="13"/>
      <c r="M10" s="13"/>
      <c r="N10" s="14">
        <f t="shared" si="1"/>
        <v>575977000</v>
      </c>
      <c r="Q10" s="21"/>
    </row>
    <row r="11" spans="1:17" ht="19.5" customHeight="1" x14ac:dyDescent="0.25">
      <c r="B11" s="30" t="s">
        <v>42</v>
      </c>
      <c r="C11" s="13">
        <v>766226000</v>
      </c>
      <c r="D11" s="13">
        <v>135040000</v>
      </c>
      <c r="E11" s="13">
        <v>74394000</v>
      </c>
      <c r="F11" s="13"/>
      <c r="G11" s="13">
        <f t="shared" si="0"/>
        <v>74394000</v>
      </c>
      <c r="H11" s="13"/>
      <c r="I11" s="13">
        <v>36734000</v>
      </c>
      <c r="J11" s="13">
        <v>136332000</v>
      </c>
      <c r="K11" s="13"/>
      <c r="L11" s="13"/>
      <c r="M11" s="13"/>
      <c r="N11" s="14">
        <f t="shared" si="1"/>
        <v>1148726000</v>
      </c>
      <c r="Q11" s="21"/>
    </row>
    <row r="12" spans="1:17" ht="19.5" customHeight="1" x14ac:dyDescent="0.25">
      <c r="A12" s="45"/>
      <c r="B12" s="30" t="s">
        <v>137</v>
      </c>
      <c r="C12" s="13">
        <v>602047000</v>
      </c>
      <c r="D12" s="13">
        <v>103697000</v>
      </c>
      <c r="E12" s="13">
        <v>47430000</v>
      </c>
      <c r="F12" s="13"/>
      <c r="G12" s="13">
        <f t="shared" si="0"/>
        <v>47430000</v>
      </c>
      <c r="H12" s="13"/>
      <c r="I12" s="13">
        <v>29335000</v>
      </c>
      <c r="J12" s="13">
        <v>105564000</v>
      </c>
      <c r="K12" s="13"/>
      <c r="L12" s="13"/>
      <c r="M12" s="13"/>
      <c r="N12" s="14">
        <f t="shared" si="1"/>
        <v>888073000</v>
      </c>
      <c r="Q12" s="21"/>
    </row>
    <row r="13" spans="1:17" ht="19.5" customHeight="1" x14ac:dyDescent="0.25">
      <c r="B13" s="30" t="s">
        <v>43</v>
      </c>
      <c r="C13" s="13">
        <v>661232000</v>
      </c>
      <c r="D13" s="13">
        <v>119511000</v>
      </c>
      <c r="E13" s="13">
        <v>90549000</v>
      </c>
      <c r="F13" s="13"/>
      <c r="G13" s="13">
        <f t="shared" si="0"/>
        <v>90549000</v>
      </c>
      <c r="H13" s="13"/>
      <c r="I13" s="13">
        <v>32751000</v>
      </c>
      <c r="J13" s="13">
        <v>142504000</v>
      </c>
      <c r="K13" s="13"/>
      <c r="L13" s="13"/>
      <c r="M13" s="13"/>
      <c r="N13" s="14">
        <f t="shared" si="1"/>
        <v>1046547000</v>
      </c>
      <c r="Q13" s="21"/>
    </row>
    <row r="14" spans="1:17" ht="19.5" customHeight="1" x14ac:dyDescent="0.25">
      <c r="A14" s="45"/>
      <c r="B14" s="30" t="s">
        <v>44</v>
      </c>
      <c r="C14" s="13">
        <v>414101000</v>
      </c>
      <c r="D14" s="13">
        <v>67527000</v>
      </c>
      <c r="E14" s="13">
        <v>47364000</v>
      </c>
      <c r="F14" s="13"/>
      <c r="G14" s="13">
        <f t="shared" si="0"/>
        <v>47364000</v>
      </c>
      <c r="H14" s="13"/>
      <c r="I14" s="13">
        <v>13769000</v>
      </c>
      <c r="J14" s="13">
        <v>48997000</v>
      </c>
      <c r="K14" s="13"/>
      <c r="L14" s="13"/>
      <c r="M14" s="13"/>
      <c r="N14" s="14">
        <f t="shared" si="1"/>
        <v>591758000</v>
      </c>
      <c r="Q14" s="21"/>
    </row>
    <row r="15" spans="1:17" ht="19.5" customHeight="1" x14ac:dyDescent="0.25">
      <c r="B15" s="30" t="s">
        <v>138</v>
      </c>
      <c r="C15" s="13">
        <v>199555000</v>
      </c>
      <c r="D15" s="13">
        <v>34077000</v>
      </c>
      <c r="E15" s="13">
        <v>34965000</v>
      </c>
      <c r="F15" s="13"/>
      <c r="G15" s="13">
        <f t="shared" si="0"/>
        <v>34965000</v>
      </c>
      <c r="H15" s="13"/>
      <c r="I15" s="13">
        <v>6591000</v>
      </c>
      <c r="J15" s="13">
        <v>53905000</v>
      </c>
      <c r="K15" s="13"/>
      <c r="L15" s="13"/>
      <c r="M15" s="13"/>
      <c r="N15" s="14">
        <f t="shared" si="1"/>
        <v>329093000</v>
      </c>
      <c r="Q15" s="21"/>
    </row>
    <row r="16" spans="1:17" ht="19.5" customHeight="1" x14ac:dyDescent="0.25">
      <c r="A16" s="45"/>
      <c r="B16" s="30" t="s">
        <v>139</v>
      </c>
      <c r="C16" s="13">
        <v>511802000</v>
      </c>
      <c r="D16" s="13">
        <v>82667000</v>
      </c>
      <c r="E16" s="13">
        <v>44604000</v>
      </c>
      <c r="F16" s="13"/>
      <c r="G16" s="13">
        <f t="shared" si="0"/>
        <v>44604000</v>
      </c>
      <c r="H16" s="13"/>
      <c r="I16" s="13">
        <v>17712000</v>
      </c>
      <c r="J16" s="13">
        <v>46935000</v>
      </c>
      <c r="K16" s="13"/>
      <c r="L16" s="13"/>
      <c r="M16" s="13"/>
      <c r="N16" s="14">
        <f t="shared" si="1"/>
        <v>703720000</v>
      </c>
      <c r="Q16" s="21"/>
    </row>
    <row r="17" spans="1:17" ht="19.5" customHeight="1" x14ac:dyDescent="0.25">
      <c r="B17" s="30" t="s">
        <v>140</v>
      </c>
      <c r="C17" s="13">
        <v>276644000</v>
      </c>
      <c r="D17" s="13">
        <v>44143000</v>
      </c>
      <c r="E17" s="13">
        <v>30134000</v>
      </c>
      <c r="F17" s="13"/>
      <c r="G17" s="13">
        <f t="shared" si="0"/>
        <v>30134000</v>
      </c>
      <c r="H17" s="13"/>
      <c r="I17" s="13">
        <v>9275000</v>
      </c>
      <c r="J17" s="13">
        <v>25580000</v>
      </c>
      <c r="K17" s="13"/>
      <c r="L17" s="13"/>
      <c r="M17" s="13"/>
      <c r="N17" s="14">
        <f t="shared" si="1"/>
        <v>385776000</v>
      </c>
      <c r="Q17" s="21"/>
    </row>
    <row r="18" spans="1:17" ht="19.5" customHeight="1" x14ac:dyDescent="0.25">
      <c r="A18" s="45"/>
      <c r="B18" s="30" t="s">
        <v>45</v>
      </c>
      <c r="C18" s="13">
        <v>111232000</v>
      </c>
      <c r="D18" s="13">
        <v>18408000</v>
      </c>
      <c r="E18" s="13">
        <v>8348000</v>
      </c>
      <c r="F18" s="13"/>
      <c r="G18" s="13">
        <f t="shared" si="0"/>
        <v>8348000</v>
      </c>
      <c r="H18" s="13"/>
      <c r="I18" s="13">
        <v>4383000</v>
      </c>
      <c r="J18" s="13">
        <v>15502000</v>
      </c>
      <c r="K18" s="13"/>
      <c r="L18" s="13"/>
      <c r="M18" s="13"/>
      <c r="N18" s="14">
        <f t="shared" si="1"/>
        <v>157873000</v>
      </c>
      <c r="Q18" s="21"/>
    </row>
    <row r="19" spans="1:17" ht="19.5" customHeight="1" x14ac:dyDescent="0.25">
      <c r="B19" s="30" t="s">
        <v>141</v>
      </c>
      <c r="C19" s="13">
        <v>661796000</v>
      </c>
      <c r="D19" s="13">
        <v>119564000</v>
      </c>
      <c r="E19" s="13">
        <v>49964000</v>
      </c>
      <c r="F19" s="13"/>
      <c r="G19" s="13">
        <f t="shared" si="0"/>
        <v>49964000</v>
      </c>
      <c r="H19" s="13"/>
      <c r="I19" s="13">
        <v>30985000</v>
      </c>
      <c r="J19" s="13">
        <v>99252000</v>
      </c>
      <c r="K19" s="13"/>
      <c r="L19" s="13"/>
      <c r="M19" s="13"/>
      <c r="N19" s="14">
        <f t="shared" si="1"/>
        <v>961561000</v>
      </c>
      <c r="Q19" s="21"/>
    </row>
    <row r="20" spans="1:17" ht="19.5" customHeight="1" x14ac:dyDescent="0.25">
      <c r="A20" s="45"/>
      <c r="B20" s="30" t="s">
        <v>142</v>
      </c>
      <c r="C20" s="13">
        <v>580754000</v>
      </c>
      <c r="D20" s="13">
        <v>100812000</v>
      </c>
      <c r="E20" s="13">
        <v>39079000</v>
      </c>
      <c r="F20" s="13"/>
      <c r="G20" s="13">
        <f t="shared" si="0"/>
        <v>39079000</v>
      </c>
      <c r="H20" s="13"/>
      <c r="I20" s="13">
        <v>26790000</v>
      </c>
      <c r="J20" s="13">
        <v>76564000</v>
      </c>
      <c r="K20" s="13"/>
      <c r="L20" s="13"/>
      <c r="M20" s="13"/>
      <c r="N20" s="14">
        <f t="shared" si="1"/>
        <v>823999000</v>
      </c>
      <c r="Q20" s="21"/>
    </row>
    <row r="21" spans="1:17" ht="19.5" customHeight="1" x14ac:dyDescent="0.25">
      <c r="B21" s="30" t="s">
        <v>143</v>
      </c>
      <c r="C21" s="13">
        <v>289024000</v>
      </c>
      <c r="D21" s="13">
        <v>48291000</v>
      </c>
      <c r="E21" s="13">
        <v>29227000</v>
      </c>
      <c r="F21" s="13"/>
      <c r="G21" s="13">
        <f t="shared" si="0"/>
        <v>29227000</v>
      </c>
      <c r="H21" s="13"/>
      <c r="I21" s="13">
        <v>15189000</v>
      </c>
      <c r="J21" s="13">
        <v>37044000</v>
      </c>
      <c r="K21" s="13"/>
      <c r="L21" s="13"/>
      <c r="M21" s="13"/>
      <c r="N21" s="14">
        <f t="shared" si="1"/>
        <v>418775000</v>
      </c>
      <c r="Q21" s="21"/>
    </row>
    <row r="22" spans="1:17" ht="19.5" customHeight="1" x14ac:dyDescent="0.25">
      <c r="A22" s="45"/>
      <c r="B22" s="30" t="s">
        <v>194</v>
      </c>
      <c r="C22" s="13">
        <v>453501000</v>
      </c>
      <c r="D22" s="13">
        <v>77393000</v>
      </c>
      <c r="E22" s="13">
        <v>57655000</v>
      </c>
      <c r="F22" s="13"/>
      <c r="G22" s="13">
        <f t="shared" si="0"/>
        <v>57655000</v>
      </c>
      <c r="H22" s="13"/>
      <c r="I22" s="13">
        <v>21634000</v>
      </c>
      <c r="J22" s="13">
        <v>52631000</v>
      </c>
      <c r="K22" s="13"/>
      <c r="L22" s="13"/>
      <c r="M22" s="13"/>
      <c r="N22" s="14">
        <f t="shared" si="1"/>
        <v>662814000</v>
      </c>
      <c r="Q22" s="21"/>
    </row>
    <row r="23" spans="1:17" ht="19.5" customHeight="1" x14ac:dyDescent="0.25">
      <c r="B23" s="30" t="s">
        <v>46</v>
      </c>
      <c r="C23" s="13">
        <v>357368000</v>
      </c>
      <c r="D23" s="13">
        <v>62689000</v>
      </c>
      <c r="E23" s="13">
        <v>37757000</v>
      </c>
      <c r="F23" s="13"/>
      <c r="G23" s="13">
        <f t="shared" si="0"/>
        <v>37757000</v>
      </c>
      <c r="H23" s="13"/>
      <c r="I23" s="13">
        <v>12014000</v>
      </c>
      <c r="J23" s="13">
        <v>41430000</v>
      </c>
      <c r="K23" s="13"/>
      <c r="L23" s="13"/>
      <c r="M23" s="13"/>
      <c r="N23" s="14">
        <f t="shared" si="1"/>
        <v>511258000</v>
      </c>
      <c r="Q23" s="21"/>
    </row>
    <row r="24" spans="1:17" ht="19.5" customHeight="1" x14ac:dyDescent="0.25">
      <c r="A24" s="45"/>
      <c r="B24" s="30" t="s">
        <v>144</v>
      </c>
      <c r="C24" s="13">
        <v>454890000</v>
      </c>
      <c r="D24" s="13">
        <v>73235000</v>
      </c>
      <c r="E24" s="13">
        <v>48259000</v>
      </c>
      <c r="F24" s="13"/>
      <c r="G24" s="13">
        <f t="shared" si="0"/>
        <v>48259000</v>
      </c>
      <c r="H24" s="13"/>
      <c r="I24" s="13">
        <v>17198000</v>
      </c>
      <c r="J24" s="13">
        <v>36252000</v>
      </c>
      <c r="K24" s="13"/>
      <c r="L24" s="13"/>
      <c r="M24" s="13"/>
      <c r="N24" s="14">
        <f t="shared" si="1"/>
        <v>629834000</v>
      </c>
      <c r="Q24" s="21"/>
    </row>
    <row r="25" spans="1:17" ht="19.5" customHeight="1" x14ac:dyDescent="0.25">
      <c r="B25" s="30" t="s">
        <v>145</v>
      </c>
      <c r="C25" s="13">
        <v>455333000</v>
      </c>
      <c r="D25" s="13">
        <v>75683000</v>
      </c>
      <c r="E25" s="13">
        <v>32373000</v>
      </c>
      <c r="F25" s="13"/>
      <c r="G25" s="13">
        <f t="shared" si="0"/>
        <v>32373000</v>
      </c>
      <c r="H25" s="13"/>
      <c r="I25" s="13">
        <v>21323000</v>
      </c>
      <c r="J25" s="13">
        <v>62550000</v>
      </c>
      <c r="K25" s="13"/>
      <c r="L25" s="13"/>
      <c r="M25" s="13"/>
      <c r="N25" s="14">
        <f t="shared" si="1"/>
        <v>647262000</v>
      </c>
      <c r="Q25" s="21"/>
    </row>
    <row r="26" spans="1:17" ht="19.5" customHeight="1" x14ac:dyDescent="0.25">
      <c r="A26" s="45"/>
      <c r="B26" s="30" t="s">
        <v>47</v>
      </c>
      <c r="C26" s="13">
        <v>406575000</v>
      </c>
      <c r="D26" s="13">
        <v>66555000</v>
      </c>
      <c r="E26" s="13">
        <v>37686000</v>
      </c>
      <c r="F26" s="13"/>
      <c r="G26" s="13">
        <f t="shared" si="0"/>
        <v>37686000</v>
      </c>
      <c r="H26" s="13"/>
      <c r="I26" s="13">
        <v>19460000</v>
      </c>
      <c r="J26" s="13">
        <v>61107000</v>
      </c>
      <c r="K26" s="13"/>
      <c r="L26" s="13"/>
      <c r="M26" s="13"/>
      <c r="N26" s="14">
        <f t="shared" si="1"/>
        <v>591383000</v>
      </c>
      <c r="Q26" s="21"/>
    </row>
    <row r="27" spans="1:17" ht="19.5" customHeight="1" x14ac:dyDescent="0.25">
      <c r="B27" s="30" t="s">
        <v>195</v>
      </c>
      <c r="C27" s="13">
        <v>348562000</v>
      </c>
      <c r="D27" s="13">
        <v>53496000</v>
      </c>
      <c r="E27" s="13">
        <v>31746000</v>
      </c>
      <c r="F27" s="13"/>
      <c r="G27" s="13">
        <f t="shared" si="0"/>
        <v>31746000</v>
      </c>
      <c r="H27" s="13"/>
      <c r="I27" s="13">
        <v>14981000</v>
      </c>
      <c r="J27" s="13">
        <v>63373000</v>
      </c>
      <c r="K27" s="13"/>
      <c r="L27" s="13"/>
      <c r="M27" s="13"/>
      <c r="N27" s="14">
        <f t="shared" si="1"/>
        <v>512158000</v>
      </c>
      <c r="Q27" s="21"/>
    </row>
    <row r="28" spans="1:17" ht="19.5" customHeight="1" x14ac:dyDescent="0.25">
      <c r="A28" s="45"/>
      <c r="B28" s="30" t="s">
        <v>146</v>
      </c>
      <c r="C28" s="13">
        <v>441500000</v>
      </c>
      <c r="D28" s="13">
        <v>74587000</v>
      </c>
      <c r="E28" s="13">
        <v>43899000</v>
      </c>
      <c r="F28" s="13"/>
      <c r="G28" s="13">
        <f t="shared" si="0"/>
        <v>43899000</v>
      </c>
      <c r="H28" s="13"/>
      <c r="I28" s="13">
        <v>21977000</v>
      </c>
      <c r="J28" s="13">
        <v>66793000</v>
      </c>
      <c r="K28" s="13"/>
      <c r="L28" s="13"/>
      <c r="M28" s="13"/>
      <c r="N28" s="14">
        <f t="shared" si="1"/>
        <v>648756000</v>
      </c>
      <c r="Q28" s="21"/>
    </row>
    <row r="29" spans="1:17" ht="19.5" customHeight="1" x14ac:dyDescent="0.25">
      <c r="B29" s="30" t="s">
        <v>147</v>
      </c>
      <c r="C29" s="13">
        <v>427218000</v>
      </c>
      <c r="D29" s="13">
        <v>71790000</v>
      </c>
      <c r="E29" s="13">
        <v>31690000</v>
      </c>
      <c r="F29" s="13"/>
      <c r="G29" s="13">
        <f t="shared" si="0"/>
        <v>31690000</v>
      </c>
      <c r="H29" s="13"/>
      <c r="I29" s="13">
        <v>20560000</v>
      </c>
      <c r="J29" s="13">
        <v>31989000</v>
      </c>
      <c r="K29" s="13"/>
      <c r="L29" s="13"/>
      <c r="M29" s="13"/>
      <c r="N29" s="14">
        <f t="shared" si="1"/>
        <v>583247000</v>
      </c>
      <c r="Q29" s="21"/>
    </row>
    <row r="30" spans="1:17" ht="19.5" customHeight="1" x14ac:dyDescent="0.25">
      <c r="A30" s="45"/>
      <c r="B30" s="30" t="s">
        <v>148</v>
      </c>
      <c r="C30" s="13">
        <v>358642000</v>
      </c>
      <c r="D30" s="13">
        <v>61019000</v>
      </c>
      <c r="E30" s="13">
        <v>33311000</v>
      </c>
      <c r="F30" s="13"/>
      <c r="G30" s="13">
        <f t="shared" si="0"/>
        <v>33311000</v>
      </c>
      <c r="H30" s="13"/>
      <c r="I30" s="13">
        <v>16459000</v>
      </c>
      <c r="J30" s="13">
        <v>50267000</v>
      </c>
      <c r="K30" s="13"/>
      <c r="L30" s="13"/>
      <c r="M30" s="13"/>
      <c r="N30" s="14">
        <f t="shared" si="1"/>
        <v>519698000</v>
      </c>
      <c r="Q30" s="21"/>
    </row>
    <row r="31" spans="1:17" ht="19.5" customHeight="1" x14ac:dyDescent="0.25">
      <c r="B31" s="30" t="s">
        <v>149</v>
      </c>
      <c r="C31" s="13">
        <v>534215000</v>
      </c>
      <c r="D31" s="13">
        <v>80641000</v>
      </c>
      <c r="E31" s="13">
        <v>71822000</v>
      </c>
      <c r="F31" s="13"/>
      <c r="G31" s="13">
        <f t="shared" si="0"/>
        <v>71822000</v>
      </c>
      <c r="H31" s="13"/>
      <c r="I31" s="13">
        <v>21966000</v>
      </c>
      <c r="J31" s="13">
        <v>50406000</v>
      </c>
      <c r="K31" s="13"/>
      <c r="L31" s="13"/>
      <c r="M31" s="13"/>
      <c r="N31" s="14">
        <f t="shared" si="1"/>
        <v>759050000</v>
      </c>
      <c r="Q31" s="21"/>
    </row>
    <row r="32" spans="1:17" ht="19.5" customHeight="1" x14ac:dyDescent="0.25">
      <c r="A32" s="45"/>
      <c r="B32" s="30" t="s">
        <v>150</v>
      </c>
      <c r="C32" s="13">
        <v>353152000</v>
      </c>
      <c r="D32" s="13">
        <v>56044000</v>
      </c>
      <c r="E32" s="13">
        <v>27370000</v>
      </c>
      <c r="F32" s="13"/>
      <c r="G32" s="13">
        <f t="shared" si="0"/>
        <v>27370000</v>
      </c>
      <c r="H32" s="13"/>
      <c r="I32" s="13">
        <v>15947000</v>
      </c>
      <c r="J32" s="13">
        <v>47130000</v>
      </c>
      <c r="K32" s="13"/>
      <c r="L32" s="13"/>
      <c r="M32" s="13"/>
      <c r="N32" s="14">
        <f t="shared" si="1"/>
        <v>499643000</v>
      </c>
      <c r="Q32" s="21"/>
    </row>
    <row r="33" spans="1:17" ht="19.5" customHeight="1" x14ac:dyDescent="0.25">
      <c r="B33" s="30" t="s">
        <v>151</v>
      </c>
      <c r="C33" s="13">
        <v>381720000</v>
      </c>
      <c r="D33" s="13">
        <v>58054000</v>
      </c>
      <c r="E33" s="13">
        <v>28379000</v>
      </c>
      <c r="F33" s="13"/>
      <c r="G33" s="13">
        <f t="shared" si="0"/>
        <v>28379000</v>
      </c>
      <c r="H33" s="13"/>
      <c r="I33" s="13">
        <v>14706000</v>
      </c>
      <c r="J33" s="13">
        <v>29601000</v>
      </c>
      <c r="K33" s="13"/>
      <c r="L33" s="13"/>
      <c r="M33" s="13"/>
      <c r="N33" s="14">
        <f t="shared" si="1"/>
        <v>512460000</v>
      </c>
      <c r="Q33" s="21"/>
    </row>
    <row r="34" spans="1:17" ht="19.5" customHeight="1" x14ac:dyDescent="0.25">
      <c r="A34" s="45"/>
      <c r="B34" s="30" t="s">
        <v>152</v>
      </c>
      <c r="C34" s="13">
        <v>340766000</v>
      </c>
      <c r="D34" s="13">
        <v>54184000</v>
      </c>
      <c r="E34" s="13">
        <v>33700000</v>
      </c>
      <c r="F34" s="13"/>
      <c r="G34" s="13">
        <f t="shared" si="0"/>
        <v>33700000</v>
      </c>
      <c r="H34" s="13"/>
      <c r="I34" s="13">
        <v>15977000</v>
      </c>
      <c r="J34" s="13">
        <v>26040000</v>
      </c>
      <c r="K34" s="13"/>
      <c r="L34" s="13"/>
      <c r="M34" s="13"/>
      <c r="N34" s="14">
        <f t="shared" si="1"/>
        <v>470667000</v>
      </c>
      <c r="Q34" s="21"/>
    </row>
    <row r="35" spans="1:17" ht="19.5" customHeight="1" x14ac:dyDescent="0.25">
      <c r="B35" s="30" t="s">
        <v>171</v>
      </c>
      <c r="C35" s="13">
        <v>336958000</v>
      </c>
      <c r="D35" s="13">
        <v>51669000</v>
      </c>
      <c r="E35" s="13">
        <v>30827000</v>
      </c>
      <c r="F35" s="13"/>
      <c r="G35" s="13">
        <f t="shared" si="0"/>
        <v>30827000</v>
      </c>
      <c r="H35" s="13"/>
      <c r="I35" s="13">
        <v>12605000</v>
      </c>
      <c r="J35" s="13">
        <v>33429000</v>
      </c>
      <c r="K35" s="13"/>
      <c r="L35" s="13"/>
      <c r="M35" s="13"/>
      <c r="N35" s="14">
        <f t="shared" si="1"/>
        <v>465488000</v>
      </c>
      <c r="Q35" s="21"/>
    </row>
    <row r="36" spans="1:17" ht="19.5" customHeight="1" x14ac:dyDescent="0.25">
      <c r="A36" s="45"/>
      <c r="B36" s="30" t="s">
        <v>153</v>
      </c>
      <c r="C36" s="13">
        <v>309654000</v>
      </c>
      <c r="D36" s="13">
        <v>50075000</v>
      </c>
      <c r="E36" s="13">
        <v>28342000</v>
      </c>
      <c r="F36" s="13"/>
      <c r="G36" s="13">
        <f t="shared" si="0"/>
        <v>28342000</v>
      </c>
      <c r="H36" s="13"/>
      <c r="I36" s="13">
        <v>14217000</v>
      </c>
      <c r="J36" s="13">
        <v>35401000</v>
      </c>
      <c r="K36" s="13"/>
      <c r="L36" s="13"/>
      <c r="M36" s="13"/>
      <c r="N36" s="14">
        <f t="shared" si="1"/>
        <v>437689000</v>
      </c>
      <c r="Q36" s="21"/>
    </row>
    <row r="37" spans="1:17" ht="19.5" customHeight="1" x14ac:dyDescent="0.25">
      <c r="B37" s="30" t="s">
        <v>48</v>
      </c>
      <c r="C37" s="13">
        <v>91685000</v>
      </c>
      <c r="D37" s="13">
        <v>14052000</v>
      </c>
      <c r="E37" s="13">
        <v>10609000</v>
      </c>
      <c r="F37" s="13"/>
      <c r="G37" s="13">
        <f t="shared" si="0"/>
        <v>10609000</v>
      </c>
      <c r="H37" s="13"/>
      <c r="I37" s="13">
        <v>3143000</v>
      </c>
      <c r="J37" s="13">
        <v>13497000</v>
      </c>
      <c r="K37" s="13"/>
      <c r="L37" s="13"/>
      <c r="M37" s="13"/>
      <c r="N37" s="14">
        <f t="shared" si="1"/>
        <v>132986000</v>
      </c>
      <c r="Q37" s="21"/>
    </row>
    <row r="38" spans="1:17" ht="19.5" customHeight="1" x14ac:dyDescent="0.25">
      <c r="A38" s="45"/>
      <c r="B38" s="30" t="s">
        <v>154</v>
      </c>
      <c r="C38" s="13">
        <v>96634000</v>
      </c>
      <c r="D38" s="13">
        <v>14292000</v>
      </c>
      <c r="E38" s="13">
        <v>9104000</v>
      </c>
      <c r="F38" s="13"/>
      <c r="G38" s="13">
        <f t="shared" si="0"/>
        <v>9104000</v>
      </c>
      <c r="H38" s="13"/>
      <c r="I38" s="13">
        <v>3086000</v>
      </c>
      <c r="J38" s="13">
        <v>21500000</v>
      </c>
      <c r="K38" s="13"/>
      <c r="L38" s="13"/>
      <c r="M38" s="13"/>
      <c r="N38" s="14">
        <f t="shared" si="1"/>
        <v>144616000</v>
      </c>
      <c r="Q38" s="21"/>
    </row>
    <row r="39" spans="1:17" ht="19.5" customHeight="1" x14ac:dyDescent="0.25">
      <c r="B39" s="30" t="s">
        <v>155</v>
      </c>
      <c r="C39" s="13">
        <v>224484000</v>
      </c>
      <c r="D39" s="13">
        <v>34787000</v>
      </c>
      <c r="E39" s="13">
        <v>16724000</v>
      </c>
      <c r="F39" s="13"/>
      <c r="G39" s="13">
        <f t="shared" si="0"/>
        <v>16724000</v>
      </c>
      <c r="H39" s="13"/>
      <c r="I39" s="13">
        <v>9002000</v>
      </c>
      <c r="J39" s="13">
        <v>20600000</v>
      </c>
      <c r="K39" s="13"/>
      <c r="L39" s="13"/>
      <c r="M39" s="13"/>
      <c r="N39" s="14">
        <f t="shared" si="1"/>
        <v>305597000</v>
      </c>
      <c r="Q39" s="21"/>
    </row>
    <row r="40" spans="1:17" ht="19.5" customHeight="1" x14ac:dyDescent="0.25">
      <c r="A40" s="45"/>
      <c r="B40" s="30" t="s">
        <v>156</v>
      </c>
      <c r="C40" s="13">
        <v>323141000</v>
      </c>
      <c r="D40" s="13">
        <v>53645000</v>
      </c>
      <c r="E40" s="13">
        <v>24479000</v>
      </c>
      <c r="F40" s="13"/>
      <c r="G40" s="13">
        <f t="shared" si="0"/>
        <v>24479000</v>
      </c>
      <c r="H40" s="13"/>
      <c r="I40" s="13">
        <v>14930000</v>
      </c>
      <c r="J40" s="13">
        <v>41453000</v>
      </c>
      <c r="K40" s="13"/>
      <c r="L40" s="13"/>
      <c r="M40" s="13"/>
      <c r="N40" s="14">
        <f t="shared" si="1"/>
        <v>457648000</v>
      </c>
      <c r="Q40" s="21"/>
    </row>
    <row r="41" spans="1:17" ht="19.5" customHeight="1" x14ac:dyDescent="0.25">
      <c r="B41" s="30" t="s">
        <v>196</v>
      </c>
      <c r="C41" s="13">
        <v>315406000</v>
      </c>
      <c r="D41" s="13">
        <v>51972000</v>
      </c>
      <c r="E41" s="13">
        <v>21204000</v>
      </c>
      <c r="F41" s="13"/>
      <c r="G41" s="13">
        <f t="shared" si="0"/>
        <v>21204000</v>
      </c>
      <c r="H41" s="13"/>
      <c r="I41" s="13">
        <v>14516000</v>
      </c>
      <c r="J41" s="13">
        <v>42912000</v>
      </c>
      <c r="K41" s="13"/>
      <c r="L41" s="13"/>
      <c r="M41" s="13"/>
      <c r="N41" s="14">
        <f t="shared" si="1"/>
        <v>446010000</v>
      </c>
      <c r="Q41" s="21"/>
    </row>
    <row r="42" spans="1:17" ht="19.5" customHeight="1" x14ac:dyDescent="0.25">
      <c r="A42" s="45"/>
      <c r="B42" s="30" t="s">
        <v>197</v>
      </c>
      <c r="C42" s="13">
        <v>218014000</v>
      </c>
      <c r="D42" s="13">
        <v>35522000</v>
      </c>
      <c r="E42" s="13">
        <v>20280000</v>
      </c>
      <c r="F42" s="13"/>
      <c r="G42" s="13">
        <f t="shared" si="0"/>
        <v>20280000</v>
      </c>
      <c r="H42" s="13"/>
      <c r="I42" s="13">
        <v>10156000</v>
      </c>
      <c r="J42" s="13">
        <v>27050000</v>
      </c>
      <c r="K42" s="13"/>
      <c r="L42" s="13"/>
      <c r="M42" s="13"/>
      <c r="N42" s="14">
        <f t="shared" si="1"/>
        <v>311022000</v>
      </c>
      <c r="Q42" s="21"/>
    </row>
    <row r="43" spans="1:17" ht="19.5" customHeight="1" x14ac:dyDescent="0.25">
      <c r="B43" s="30" t="s">
        <v>157</v>
      </c>
      <c r="C43" s="13">
        <v>306245000</v>
      </c>
      <c r="D43" s="13">
        <v>50328000</v>
      </c>
      <c r="E43" s="13">
        <v>20091000</v>
      </c>
      <c r="F43" s="13"/>
      <c r="G43" s="13">
        <f t="shared" si="0"/>
        <v>20091000</v>
      </c>
      <c r="H43" s="13"/>
      <c r="I43" s="13">
        <v>14401000</v>
      </c>
      <c r="J43" s="13">
        <v>21057000</v>
      </c>
      <c r="K43" s="13"/>
      <c r="L43" s="13"/>
      <c r="M43" s="13"/>
      <c r="N43" s="14">
        <f t="shared" si="1"/>
        <v>412122000</v>
      </c>
      <c r="Q43" s="21"/>
    </row>
    <row r="44" spans="1:17" ht="19.5" customHeight="1" x14ac:dyDescent="0.25">
      <c r="A44" s="45"/>
      <c r="B44" s="30" t="s">
        <v>158</v>
      </c>
      <c r="C44" s="13">
        <v>350774000</v>
      </c>
      <c r="D44" s="13">
        <v>58423000</v>
      </c>
      <c r="E44" s="13">
        <v>23638000</v>
      </c>
      <c r="F44" s="13"/>
      <c r="G44" s="13">
        <f t="shared" si="0"/>
        <v>23638000</v>
      </c>
      <c r="H44" s="13"/>
      <c r="I44" s="13">
        <v>16259000</v>
      </c>
      <c r="J44" s="13">
        <v>40914000</v>
      </c>
      <c r="K44" s="13"/>
      <c r="L44" s="13"/>
      <c r="M44" s="13"/>
      <c r="N44" s="14">
        <f t="shared" si="1"/>
        <v>490008000</v>
      </c>
      <c r="Q44" s="21"/>
    </row>
    <row r="45" spans="1:17" ht="19.5" customHeight="1" x14ac:dyDescent="0.25">
      <c r="B45" s="30" t="s">
        <v>49</v>
      </c>
      <c r="C45" s="13">
        <v>177810000</v>
      </c>
      <c r="D45" s="13">
        <v>28493000</v>
      </c>
      <c r="E45" s="13">
        <v>21025000</v>
      </c>
      <c r="F45" s="13"/>
      <c r="G45" s="13">
        <f t="shared" si="0"/>
        <v>21025000</v>
      </c>
      <c r="H45" s="13"/>
      <c r="I45" s="13">
        <v>7765000</v>
      </c>
      <c r="J45" s="13">
        <v>22126000</v>
      </c>
      <c r="K45" s="13"/>
      <c r="L45" s="13"/>
      <c r="M45" s="13"/>
      <c r="N45" s="14">
        <f t="shared" si="1"/>
        <v>257219000</v>
      </c>
      <c r="Q45" s="21"/>
    </row>
    <row r="46" spans="1:17" ht="19.5" customHeight="1" x14ac:dyDescent="0.25">
      <c r="A46" s="45"/>
      <c r="B46" s="30" t="s">
        <v>50</v>
      </c>
      <c r="C46" s="13">
        <v>345977000</v>
      </c>
      <c r="D46" s="13">
        <v>59052000</v>
      </c>
      <c r="E46" s="13">
        <v>40652000</v>
      </c>
      <c r="F46" s="13"/>
      <c r="G46" s="13">
        <f t="shared" si="0"/>
        <v>40652000</v>
      </c>
      <c r="H46" s="13"/>
      <c r="I46" s="13">
        <v>16998000</v>
      </c>
      <c r="J46" s="13">
        <v>36415000</v>
      </c>
      <c r="K46" s="13"/>
      <c r="L46" s="13"/>
      <c r="M46" s="13"/>
      <c r="N46" s="14">
        <f t="shared" si="1"/>
        <v>499094000</v>
      </c>
      <c r="Q46" s="21"/>
    </row>
    <row r="47" spans="1:17" ht="19.5" customHeight="1" x14ac:dyDescent="0.25">
      <c r="B47" s="30" t="s">
        <v>159</v>
      </c>
      <c r="C47" s="13">
        <v>284432000</v>
      </c>
      <c r="D47" s="13">
        <v>44213000</v>
      </c>
      <c r="E47" s="13">
        <v>29110000</v>
      </c>
      <c r="F47" s="13"/>
      <c r="G47" s="13">
        <f t="shared" si="0"/>
        <v>29110000</v>
      </c>
      <c r="H47" s="13"/>
      <c r="I47" s="13">
        <v>8221000</v>
      </c>
      <c r="J47" s="13">
        <v>13566000</v>
      </c>
      <c r="K47" s="13"/>
      <c r="L47" s="13"/>
      <c r="M47" s="13"/>
      <c r="N47" s="14">
        <f t="shared" si="1"/>
        <v>379542000</v>
      </c>
      <c r="Q47" s="21"/>
    </row>
    <row r="48" spans="1:17" ht="19.5" customHeight="1" x14ac:dyDescent="0.25">
      <c r="A48" s="45"/>
      <c r="B48" s="30" t="s">
        <v>172</v>
      </c>
      <c r="C48" s="13">
        <v>279596000</v>
      </c>
      <c r="D48" s="13">
        <v>46618000</v>
      </c>
      <c r="E48" s="13">
        <v>21419000</v>
      </c>
      <c r="F48" s="13"/>
      <c r="G48" s="13">
        <f t="shared" si="0"/>
        <v>21419000</v>
      </c>
      <c r="H48" s="13"/>
      <c r="I48" s="13">
        <v>13170000</v>
      </c>
      <c r="J48" s="13">
        <v>31139000</v>
      </c>
      <c r="K48" s="13"/>
      <c r="L48" s="13"/>
      <c r="M48" s="13"/>
      <c r="N48" s="14">
        <f t="shared" si="1"/>
        <v>391942000</v>
      </c>
      <c r="Q48" s="21"/>
    </row>
    <row r="49" spans="1:17" ht="19.5" customHeight="1" x14ac:dyDescent="0.25">
      <c r="B49" s="30" t="s">
        <v>198</v>
      </c>
      <c r="C49" s="13">
        <v>212291000</v>
      </c>
      <c r="D49" s="13">
        <v>34000000</v>
      </c>
      <c r="E49" s="13">
        <v>18014000</v>
      </c>
      <c r="F49" s="13"/>
      <c r="G49" s="13">
        <f t="shared" si="0"/>
        <v>18014000</v>
      </c>
      <c r="H49" s="13"/>
      <c r="I49" s="13">
        <v>7517000</v>
      </c>
      <c r="J49" s="13">
        <v>19770000</v>
      </c>
      <c r="K49" s="13"/>
      <c r="L49" s="13"/>
      <c r="M49" s="13"/>
      <c r="N49" s="14">
        <f t="shared" si="1"/>
        <v>291592000</v>
      </c>
      <c r="Q49" s="21"/>
    </row>
    <row r="50" spans="1:17" ht="19.5" customHeight="1" x14ac:dyDescent="0.25">
      <c r="A50" s="45"/>
      <c r="B50" s="30" t="s">
        <v>199</v>
      </c>
      <c r="C50" s="13">
        <v>192237000</v>
      </c>
      <c r="D50" s="13">
        <v>31785000</v>
      </c>
      <c r="E50" s="13">
        <v>17003000</v>
      </c>
      <c r="F50" s="13"/>
      <c r="G50" s="13">
        <f t="shared" si="0"/>
        <v>17003000</v>
      </c>
      <c r="H50" s="13"/>
      <c r="I50" s="13">
        <v>9789000</v>
      </c>
      <c r="J50" s="13">
        <v>22850000</v>
      </c>
      <c r="K50" s="13"/>
      <c r="L50" s="13"/>
      <c r="M50" s="13"/>
      <c r="N50" s="14">
        <f t="shared" si="1"/>
        <v>273664000</v>
      </c>
      <c r="Q50" s="21"/>
    </row>
    <row r="51" spans="1:17" ht="19.5" customHeight="1" x14ac:dyDescent="0.25">
      <c r="B51" s="30" t="s">
        <v>160</v>
      </c>
      <c r="C51" s="13">
        <v>179968000</v>
      </c>
      <c r="D51" s="13">
        <v>27099000</v>
      </c>
      <c r="E51" s="13">
        <v>18469000</v>
      </c>
      <c r="F51" s="13"/>
      <c r="G51" s="13">
        <f t="shared" si="0"/>
        <v>18469000</v>
      </c>
      <c r="H51" s="13"/>
      <c r="I51" s="13">
        <v>5842000</v>
      </c>
      <c r="J51" s="13">
        <v>12704000</v>
      </c>
      <c r="K51" s="13"/>
      <c r="L51" s="13"/>
      <c r="M51" s="13"/>
      <c r="N51" s="14">
        <f t="shared" si="1"/>
        <v>244082000</v>
      </c>
      <c r="Q51" s="21"/>
    </row>
    <row r="52" spans="1:17" ht="19.5" customHeight="1" x14ac:dyDescent="0.25">
      <c r="A52" s="45"/>
      <c r="B52" s="30" t="s">
        <v>161</v>
      </c>
      <c r="C52" s="13">
        <v>156007000</v>
      </c>
      <c r="D52" s="13">
        <v>21998000</v>
      </c>
      <c r="E52" s="13">
        <v>21097000</v>
      </c>
      <c r="F52" s="13"/>
      <c r="G52" s="13">
        <f t="shared" si="0"/>
        <v>21097000</v>
      </c>
      <c r="H52" s="13"/>
      <c r="I52" s="13">
        <v>5293000</v>
      </c>
      <c r="J52" s="13">
        <v>24160000</v>
      </c>
      <c r="K52" s="13"/>
      <c r="L52" s="13"/>
      <c r="M52" s="13"/>
      <c r="N52" s="14">
        <f t="shared" si="1"/>
        <v>228555000</v>
      </c>
      <c r="Q52" s="21"/>
    </row>
    <row r="53" spans="1:17" ht="19.5" customHeight="1" x14ac:dyDescent="0.25">
      <c r="B53" s="30" t="s">
        <v>51</v>
      </c>
      <c r="C53" s="13">
        <v>292302000</v>
      </c>
      <c r="D53" s="13">
        <v>45801000</v>
      </c>
      <c r="E53" s="13">
        <v>23794000</v>
      </c>
      <c r="F53" s="13"/>
      <c r="G53" s="13">
        <f t="shared" si="0"/>
        <v>23794000</v>
      </c>
      <c r="H53" s="13"/>
      <c r="I53" s="13">
        <v>11310000</v>
      </c>
      <c r="J53" s="13">
        <v>34597000</v>
      </c>
      <c r="K53" s="13"/>
      <c r="L53" s="13"/>
      <c r="M53" s="13"/>
      <c r="N53" s="14">
        <f t="shared" si="1"/>
        <v>407804000</v>
      </c>
      <c r="Q53" s="21"/>
    </row>
    <row r="54" spans="1:17" ht="19.5" customHeight="1" x14ac:dyDescent="0.25">
      <c r="A54" s="45"/>
      <c r="B54" s="30" t="s">
        <v>173</v>
      </c>
      <c r="C54" s="13">
        <v>146034000</v>
      </c>
      <c r="D54" s="13">
        <v>22981000</v>
      </c>
      <c r="E54" s="13">
        <v>14602000</v>
      </c>
      <c r="F54" s="13"/>
      <c r="G54" s="13">
        <f t="shared" si="0"/>
        <v>14602000</v>
      </c>
      <c r="H54" s="13"/>
      <c r="I54" s="13">
        <v>4892000</v>
      </c>
      <c r="J54" s="13">
        <v>14010000</v>
      </c>
      <c r="K54" s="13"/>
      <c r="L54" s="13"/>
      <c r="M54" s="13"/>
      <c r="N54" s="14">
        <f t="shared" si="1"/>
        <v>202519000</v>
      </c>
      <c r="Q54" s="21"/>
    </row>
    <row r="55" spans="1:17" ht="19.5" customHeight="1" x14ac:dyDescent="0.25">
      <c r="B55" s="30" t="s">
        <v>200</v>
      </c>
      <c r="C55" s="13">
        <v>181179000</v>
      </c>
      <c r="D55" s="13">
        <v>28080000</v>
      </c>
      <c r="E55" s="13">
        <v>20003000</v>
      </c>
      <c r="F55" s="13"/>
      <c r="G55" s="13">
        <f t="shared" si="0"/>
        <v>20003000</v>
      </c>
      <c r="H55" s="13"/>
      <c r="I55" s="13">
        <v>5725000</v>
      </c>
      <c r="J55" s="13">
        <v>20576000</v>
      </c>
      <c r="K55" s="13"/>
      <c r="L55" s="13"/>
      <c r="M55" s="13"/>
      <c r="N55" s="14">
        <f t="shared" si="1"/>
        <v>255563000</v>
      </c>
      <c r="Q55" s="21"/>
    </row>
    <row r="56" spans="1:17" ht="19.5" customHeight="1" x14ac:dyDescent="0.25">
      <c r="A56" s="45"/>
      <c r="B56" s="30" t="s">
        <v>201</v>
      </c>
      <c r="C56" s="13">
        <v>226093000</v>
      </c>
      <c r="D56" s="13">
        <v>35499000</v>
      </c>
      <c r="E56" s="13">
        <v>20818000</v>
      </c>
      <c r="F56" s="13"/>
      <c r="G56" s="13">
        <f t="shared" si="0"/>
        <v>20818000</v>
      </c>
      <c r="H56" s="13"/>
      <c r="I56" s="13">
        <v>9840000</v>
      </c>
      <c r="J56" s="13">
        <v>24649000</v>
      </c>
      <c r="K56" s="13"/>
      <c r="L56" s="13"/>
      <c r="M56" s="13"/>
      <c r="N56" s="14">
        <f t="shared" si="1"/>
        <v>316899000</v>
      </c>
      <c r="Q56" s="21"/>
    </row>
    <row r="57" spans="1:17" ht="19.5" customHeight="1" x14ac:dyDescent="0.25">
      <c r="B57" s="30" t="s">
        <v>112</v>
      </c>
      <c r="C57" s="13">
        <v>257528000</v>
      </c>
      <c r="D57" s="13">
        <v>40911000</v>
      </c>
      <c r="E57" s="13">
        <v>24893000</v>
      </c>
      <c r="F57" s="13"/>
      <c r="G57" s="13">
        <f t="shared" si="0"/>
        <v>24893000</v>
      </c>
      <c r="H57" s="13"/>
      <c r="I57" s="13">
        <v>8722000</v>
      </c>
      <c r="J57" s="13">
        <v>20402000</v>
      </c>
      <c r="K57" s="13"/>
      <c r="L57" s="13"/>
      <c r="M57" s="13"/>
      <c r="N57" s="14">
        <f t="shared" si="1"/>
        <v>352456000</v>
      </c>
      <c r="Q57" s="21"/>
    </row>
    <row r="58" spans="1:17" ht="19.5" customHeight="1" x14ac:dyDescent="0.25">
      <c r="A58" s="45"/>
      <c r="B58" s="30" t="s">
        <v>162</v>
      </c>
      <c r="C58" s="13">
        <v>232342000</v>
      </c>
      <c r="D58" s="13">
        <v>35662000</v>
      </c>
      <c r="E58" s="13">
        <v>16058000</v>
      </c>
      <c r="F58" s="13"/>
      <c r="G58" s="13">
        <f t="shared" si="0"/>
        <v>16058000</v>
      </c>
      <c r="H58" s="13"/>
      <c r="I58" s="13">
        <v>9081000</v>
      </c>
      <c r="J58" s="13">
        <v>28269000</v>
      </c>
      <c r="K58" s="13"/>
      <c r="L58" s="13"/>
      <c r="M58" s="13"/>
      <c r="N58" s="14">
        <f t="shared" si="1"/>
        <v>321412000</v>
      </c>
      <c r="Q58" s="21"/>
    </row>
    <row r="59" spans="1:17" ht="19.5" customHeight="1" x14ac:dyDescent="0.25">
      <c r="B59" s="30" t="s">
        <v>163</v>
      </c>
      <c r="C59" s="13">
        <v>212664000</v>
      </c>
      <c r="D59" s="13">
        <v>33859000</v>
      </c>
      <c r="E59" s="13">
        <v>17745000</v>
      </c>
      <c r="F59" s="13"/>
      <c r="G59" s="13">
        <f t="shared" si="0"/>
        <v>17745000</v>
      </c>
      <c r="H59" s="13"/>
      <c r="I59" s="13">
        <v>10059000</v>
      </c>
      <c r="J59" s="13">
        <v>28896000</v>
      </c>
      <c r="K59" s="13"/>
      <c r="L59" s="13"/>
      <c r="M59" s="13"/>
      <c r="N59" s="14">
        <f t="shared" si="1"/>
        <v>303223000</v>
      </c>
      <c r="Q59" s="21"/>
    </row>
    <row r="60" spans="1:17" ht="19.5" customHeight="1" x14ac:dyDescent="0.25">
      <c r="A60" s="45"/>
      <c r="B60" s="30" t="s">
        <v>164</v>
      </c>
      <c r="C60" s="13">
        <v>318495000</v>
      </c>
      <c r="D60" s="13">
        <v>54002000</v>
      </c>
      <c r="E60" s="13">
        <v>27635000</v>
      </c>
      <c r="F60" s="13"/>
      <c r="G60" s="13">
        <f t="shared" si="0"/>
        <v>27635000</v>
      </c>
      <c r="H60" s="13"/>
      <c r="I60" s="13">
        <v>15105000</v>
      </c>
      <c r="J60" s="13">
        <v>50884000</v>
      </c>
      <c r="K60" s="13"/>
      <c r="L60" s="13"/>
      <c r="M60" s="13"/>
      <c r="N60" s="14">
        <f t="shared" si="1"/>
        <v>466121000</v>
      </c>
      <c r="Q60" s="21"/>
    </row>
    <row r="61" spans="1:17" s="17" customFormat="1" ht="19.5" customHeight="1" x14ac:dyDescent="0.25">
      <c r="A61" s="46"/>
      <c r="B61" s="30" t="s">
        <v>165</v>
      </c>
      <c r="C61" s="15">
        <v>63476000</v>
      </c>
      <c r="D61" s="15">
        <v>9625000</v>
      </c>
      <c r="E61" s="15">
        <v>10514000</v>
      </c>
      <c r="F61" s="15"/>
      <c r="G61" s="15">
        <f t="shared" si="0"/>
        <v>10514000</v>
      </c>
      <c r="H61" s="15"/>
      <c r="I61" s="15">
        <v>2917000</v>
      </c>
      <c r="J61" s="15">
        <v>13500000</v>
      </c>
      <c r="K61" s="15"/>
      <c r="L61" s="15"/>
      <c r="M61" s="16"/>
      <c r="N61" s="14">
        <f t="shared" si="1"/>
        <v>100032000</v>
      </c>
      <c r="Q61" s="21"/>
    </row>
    <row r="62" spans="1:17" ht="19.5" customHeight="1" x14ac:dyDescent="0.25">
      <c r="A62" s="45"/>
      <c r="B62" s="30" t="s">
        <v>202</v>
      </c>
      <c r="C62" s="18">
        <v>126265000</v>
      </c>
      <c r="D62" s="18">
        <v>18971000</v>
      </c>
      <c r="E62" s="18">
        <v>12256000</v>
      </c>
      <c r="F62" s="18"/>
      <c r="G62" s="18">
        <f t="shared" si="0"/>
        <v>12256000</v>
      </c>
      <c r="H62" s="18"/>
      <c r="I62" s="18">
        <v>3939000</v>
      </c>
      <c r="J62" s="18">
        <v>26504000</v>
      </c>
      <c r="K62" s="18"/>
      <c r="L62" s="18"/>
      <c r="M62" s="18"/>
      <c r="N62" s="14">
        <f t="shared" si="1"/>
        <v>187935000</v>
      </c>
      <c r="Q62" s="21"/>
    </row>
    <row r="63" spans="1:17" ht="19.5" customHeight="1" x14ac:dyDescent="0.25">
      <c r="B63" s="30" t="s">
        <v>52</v>
      </c>
      <c r="C63" s="18">
        <v>135783000</v>
      </c>
      <c r="D63" s="18">
        <v>18620000</v>
      </c>
      <c r="E63" s="18">
        <v>10019000</v>
      </c>
      <c r="F63" s="18"/>
      <c r="G63" s="18">
        <f t="shared" si="0"/>
        <v>10019000</v>
      </c>
      <c r="H63" s="18"/>
      <c r="I63" s="18">
        <v>3758000</v>
      </c>
      <c r="J63" s="18">
        <v>25800000</v>
      </c>
      <c r="K63" s="18"/>
      <c r="L63" s="18"/>
      <c r="M63" s="18"/>
      <c r="N63" s="14">
        <f t="shared" si="1"/>
        <v>193980000</v>
      </c>
      <c r="Q63" s="21"/>
    </row>
    <row r="64" spans="1:17" ht="19.5" customHeight="1" x14ac:dyDescent="0.25">
      <c r="A64" s="45"/>
      <c r="B64" s="30" t="s">
        <v>53</v>
      </c>
      <c r="C64" s="18">
        <v>192951000</v>
      </c>
      <c r="D64" s="18">
        <v>29029000</v>
      </c>
      <c r="E64" s="18">
        <v>12228000</v>
      </c>
      <c r="F64" s="18"/>
      <c r="G64" s="18">
        <f t="shared" si="0"/>
        <v>12228000</v>
      </c>
      <c r="H64" s="18"/>
      <c r="I64" s="18">
        <v>8324000</v>
      </c>
      <c r="J64" s="18">
        <v>39839000</v>
      </c>
      <c r="K64" s="18"/>
      <c r="L64" s="18"/>
      <c r="M64" s="18"/>
      <c r="N64" s="14">
        <f t="shared" si="1"/>
        <v>282371000</v>
      </c>
      <c r="Q64" s="21"/>
    </row>
    <row r="65" spans="1:17" ht="19.5" customHeight="1" x14ac:dyDescent="0.25">
      <c r="B65" s="30" t="s">
        <v>203</v>
      </c>
      <c r="C65" s="18">
        <v>153633000</v>
      </c>
      <c r="D65" s="18">
        <v>21977000</v>
      </c>
      <c r="E65" s="18">
        <v>13858000</v>
      </c>
      <c r="F65" s="18"/>
      <c r="G65" s="18">
        <f t="shared" si="0"/>
        <v>13858000</v>
      </c>
      <c r="H65" s="18"/>
      <c r="I65" s="18">
        <v>4121000</v>
      </c>
      <c r="J65" s="18">
        <v>22450000</v>
      </c>
      <c r="K65" s="18"/>
      <c r="L65" s="18"/>
      <c r="M65" s="18"/>
      <c r="N65" s="14">
        <f t="shared" si="1"/>
        <v>216039000</v>
      </c>
      <c r="Q65" s="21"/>
    </row>
    <row r="66" spans="1:17" ht="19.5" customHeight="1" x14ac:dyDescent="0.25">
      <c r="A66" s="45"/>
      <c r="B66" s="30" t="s">
        <v>54</v>
      </c>
      <c r="C66" s="18">
        <v>121182000</v>
      </c>
      <c r="D66" s="18">
        <v>17165000</v>
      </c>
      <c r="E66" s="18">
        <v>12526000</v>
      </c>
      <c r="F66" s="18"/>
      <c r="G66" s="18">
        <f t="shared" si="0"/>
        <v>12526000</v>
      </c>
      <c r="H66" s="18"/>
      <c r="I66" s="18">
        <v>3790000</v>
      </c>
      <c r="J66" s="18">
        <v>24436000</v>
      </c>
      <c r="K66" s="18"/>
      <c r="L66" s="18"/>
      <c r="M66" s="18"/>
      <c r="N66" s="14">
        <f t="shared" si="1"/>
        <v>179099000</v>
      </c>
      <c r="Q66" s="21"/>
    </row>
    <row r="67" spans="1:17" ht="19.5" customHeight="1" x14ac:dyDescent="0.25">
      <c r="B67" s="30" t="s">
        <v>113</v>
      </c>
      <c r="C67" s="18">
        <v>163953000</v>
      </c>
      <c r="D67" s="18">
        <v>24069000</v>
      </c>
      <c r="E67" s="18">
        <v>11871000</v>
      </c>
      <c r="F67" s="18"/>
      <c r="G67" s="18">
        <f t="shared" si="0"/>
        <v>11871000</v>
      </c>
      <c r="H67" s="18"/>
      <c r="I67" s="18">
        <v>4990000</v>
      </c>
      <c r="J67" s="18">
        <v>38374000</v>
      </c>
      <c r="K67" s="18"/>
      <c r="L67" s="18"/>
      <c r="M67" s="18"/>
      <c r="N67" s="14">
        <f t="shared" si="1"/>
        <v>243257000</v>
      </c>
      <c r="Q67" s="21"/>
    </row>
    <row r="68" spans="1:17" ht="19.5" customHeight="1" x14ac:dyDescent="0.25">
      <c r="A68" s="45"/>
      <c r="B68" s="30" t="s">
        <v>204</v>
      </c>
      <c r="C68" s="18">
        <v>175904000</v>
      </c>
      <c r="D68" s="18">
        <v>27194000</v>
      </c>
      <c r="E68" s="18">
        <v>15325000</v>
      </c>
      <c r="F68" s="18"/>
      <c r="G68" s="18">
        <f t="shared" si="0"/>
        <v>15325000</v>
      </c>
      <c r="H68" s="18"/>
      <c r="I68" s="18">
        <v>7536000</v>
      </c>
      <c r="J68" s="18">
        <v>20100000</v>
      </c>
      <c r="K68" s="18"/>
      <c r="L68" s="18"/>
      <c r="M68" s="18"/>
      <c r="N68" s="14">
        <f t="shared" si="1"/>
        <v>246059000</v>
      </c>
      <c r="Q68" s="21"/>
    </row>
    <row r="69" spans="1:17" ht="19.5" customHeight="1" x14ac:dyDescent="0.25">
      <c r="B69" s="30" t="s">
        <v>205</v>
      </c>
      <c r="C69" s="18">
        <v>148697000</v>
      </c>
      <c r="D69" s="18">
        <v>19347000</v>
      </c>
      <c r="E69" s="18">
        <v>12604000</v>
      </c>
      <c r="F69" s="18"/>
      <c r="G69" s="18">
        <f t="shared" si="0"/>
        <v>12604000</v>
      </c>
      <c r="H69" s="18"/>
      <c r="I69" s="18">
        <v>4279000</v>
      </c>
      <c r="J69" s="18">
        <v>18200000</v>
      </c>
      <c r="K69" s="18"/>
      <c r="L69" s="18"/>
      <c r="M69" s="18"/>
      <c r="N69" s="14">
        <f t="shared" si="1"/>
        <v>203127000</v>
      </c>
      <c r="Q69" s="21"/>
    </row>
    <row r="70" spans="1:17" ht="19.5" customHeight="1" x14ac:dyDescent="0.25">
      <c r="A70" s="45"/>
      <c r="B70" s="30" t="s">
        <v>55</v>
      </c>
      <c r="C70" s="18">
        <v>126157000</v>
      </c>
      <c r="D70" s="18">
        <v>17726000</v>
      </c>
      <c r="E70" s="18">
        <v>9329000</v>
      </c>
      <c r="F70" s="18"/>
      <c r="G70" s="18">
        <f t="shared" si="0"/>
        <v>9329000</v>
      </c>
      <c r="H70" s="18"/>
      <c r="I70" s="18">
        <v>3817000</v>
      </c>
      <c r="J70" s="18">
        <v>18100000</v>
      </c>
      <c r="K70" s="18"/>
      <c r="L70" s="18"/>
      <c r="M70" s="18"/>
      <c r="N70" s="14">
        <f t="shared" si="1"/>
        <v>175129000</v>
      </c>
      <c r="Q70" s="21"/>
    </row>
    <row r="71" spans="1:17" ht="19.5" customHeight="1" x14ac:dyDescent="0.25">
      <c r="B71" s="30" t="s">
        <v>56</v>
      </c>
      <c r="C71" s="18">
        <v>147059000</v>
      </c>
      <c r="D71" s="18">
        <v>21815000</v>
      </c>
      <c r="E71" s="18">
        <v>15599000</v>
      </c>
      <c r="F71" s="18"/>
      <c r="G71" s="18">
        <f t="shared" si="0"/>
        <v>15599000</v>
      </c>
      <c r="H71" s="18"/>
      <c r="I71" s="18">
        <v>4478000</v>
      </c>
      <c r="J71" s="18">
        <v>9200000</v>
      </c>
      <c r="K71" s="18"/>
      <c r="L71" s="18"/>
      <c r="M71" s="18"/>
      <c r="N71" s="14">
        <f t="shared" si="1"/>
        <v>198151000</v>
      </c>
      <c r="Q71" s="21"/>
    </row>
    <row r="72" spans="1:17" ht="19.5" customHeight="1" x14ac:dyDescent="0.25">
      <c r="A72" s="45"/>
      <c r="B72" s="30" t="s">
        <v>57</v>
      </c>
      <c r="C72" s="18">
        <v>123646000</v>
      </c>
      <c r="D72" s="18">
        <v>18558000</v>
      </c>
      <c r="E72" s="18">
        <v>9584000</v>
      </c>
      <c r="F72" s="18"/>
      <c r="G72" s="18">
        <f t="shared" si="0"/>
        <v>9584000</v>
      </c>
      <c r="H72" s="18"/>
      <c r="I72" s="18">
        <v>3621000</v>
      </c>
      <c r="J72" s="18">
        <v>27710000</v>
      </c>
      <c r="K72" s="18"/>
      <c r="L72" s="18"/>
      <c r="M72" s="18"/>
      <c r="N72" s="14">
        <f t="shared" si="1"/>
        <v>183119000</v>
      </c>
      <c r="Q72" s="21"/>
    </row>
    <row r="73" spans="1:17" ht="19.5" customHeight="1" x14ac:dyDescent="0.25">
      <c r="B73" s="30" t="s">
        <v>206</v>
      </c>
      <c r="C73" s="18">
        <v>141961000</v>
      </c>
      <c r="D73" s="18">
        <v>21220000</v>
      </c>
      <c r="E73" s="18">
        <v>10002000</v>
      </c>
      <c r="F73" s="18"/>
      <c r="G73" s="18">
        <f t="shared" ref="G73:G146" si="2">E73+F73</f>
        <v>10002000</v>
      </c>
      <c r="H73" s="18"/>
      <c r="I73" s="18">
        <v>5120000</v>
      </c>
      <c r="J73" s="18">
        <v>17510000</v>
      </c>
      <c r="K73" s="18"/>
      <c r="L73" s="18"/>
      <c r="M73" s="18"/>
      <c r="N73" s="14">
        <f t="shared" ref="N73:N136" si="3">SUM(C73,D73,G73,H73,I73,J73,K73,L73,M73)</f>
        <v>195813000</v>
      </c>
      <c r="Q73" s="21"/>
    </row>
    <row r="74" spans="1:17" ht="19.5" customHeight="1" x14ac:dyDescent="0.25">
      <c r="A74" s="45"/>
      <c r="B74" s="30" t="s">
        <v>58</v>
      </c>
      <c r="C74" s="18">
        <v>148182000</v>
      </c>
      <c r="D74" s="18">
        <v>21222000</v>
      </c>
      <c r="E74" s="18">
        <v>10942000</v>
      </c>
      <c r="F74" s="18"/>
      <c r="G74" s="18">
        <f t="shared" si="2"/>
        <v>10942000</v>
      </c>
      <c r="H74" s="18"/>
      <c r="I74" s="18">
        <v>4629000</v>
      </c>
      <c r="J74" s="18">
        <v>13447000</v>
      </c>
      <c r="K74" s="18"/>
      <c r="L74" s="18"/>
      <c r="M74" s="18"/>
      <c r="N74" s="14">
        <f t="shared" si="3"/>
        <v>198422000</v>
      </c>
      <c r="Q74" s="21"/>
    </row>
    <row r="75" spans="1:17" ht="19.5" customHeight="1" x14ac:dyDescent="0.25">
      <c r="B75" s="30" t="s">
        <v>59</v>
      </c>
      <c r="C75" s="18">
        <v>117523000</v>
      </c>
      <c r="D75" s="18">
        <v>17696000</v>
      </c>
      <c r="E75" s="18">
        <v>8431000</v>
      </c>
      <c r="F75" s="18"/>
      <c r="G75" s="18">
        <f t="shared" si="2"/>
        <v>8431000</v>
      </c>
      <c r="H75" s="18"/>
      <c r="I75" s="18">
        <v>3806000</v>
      </c>
      <c r="J75" s="18">
        <v>11687000</v>
      </c>
      <c r="K75" s="18"/>
      <c r="L75" s="18"/>
      <c r="M75" s="18"/>
      <c r="N75" s="14">
        <f t="shared" si="3"/>
        <v>159143000</v>
      </c>
      <c r="Q75" s="21"/>
    </row>
    <row r="76" spans="1:17" ht="19.5" customHeight="1" x14ac:dyDescent="0.25">
      <c r="A76" s="45"/>
      <c r="B76" s="30" t="s">
        <v>60</v>
      </c>
      <c r="C76" s="18">
        <v>97316000</v>
      </c>
      <c r="D76" s="18">
        <v>14414000</v>
      </c>
      <c r="E76" s="18">
        <v>7623000</v>
      </c>
      <c r="F76" s="18"/>
      <c r="G76" s="18">
        <f t="shared" si="2"/>
        <v>7623000</v>
      </c>
      <c r="H76" s="18"/>
      <c r="I76" s="18">
        <v>2791000</v>
      </c>
      <c r="J76" s="18">
        <v>15500000</v>
      </c>
      <c r="K76" s="18"/>
      <c r="L76" s="18"/>
      <c r="M76" s="18"/>
      <c r="N76" s="14">
        <f t="shared" si="3"/>
        <v>137644000</v>
      </c>
      <c r="Q76" s="21"/>
    </row>
    <row r="77" spans="1:17" ht="19.5" customHeight="1" x14ac:dyDescent="0.25">
      <c r="B77" s="30" t="s">
        <v>61</v>
      </c>
      <c r="C77" s="18">
        <v>93461000</v>
      </c>
      <c r="D77" s="18">
        <v>12542000</v>
      </c>
      <c r="E77" s="18">
        <v>7750000</v>
      </c>
      <c r="F77" s="18"/>
      <c r="G77" s="18">
        <f t="shared" si="2"/>
        <v>7750000</v>
      </c>
      <c r="H77" s="18"/>
      <c r="I77" s="18">
        <v>2475000</v>
      </c>
      <c r="J77" s="18">
        <v>11450000</v>
      </c>
      <c r="K77" s="18"/>
      <c r="L77" s="18"/>
      <c r="M77" s="18"/>
      <c r="N77" s="14">
        <f t="shared" si="3"/>
        <v>127678000</v>
      </c>
      <c r="Q77" s="21"/>
    </row>
    <row r="78" spans="1:17" ht="19.5" customHeight="1" x14ac:dyDescent="0.25">
      <c r="A78" s="45"/>
      <c r="B78" s="30" t="s">
        <v>62</v>
      </c>
      <c r="C78" s="18">
        <v>84061000</v>
      </c>
      <c r="D78" s="18">
        <v>10710000</v>
      </c>
      <c r="E78" s="18">
        <v>10990000</v>
      </c>
      <c r="F78" s="18"/>
      <c r="G78" s="18">
        <f t="shared" si="2"/>
        <v>10990000</v>
      </c>
      <c r="H78" s="18"/>
      <c r="I78" s="18">
        <v>1761000</v>
      </c>
      <c r="J78" s="18">
        <v>11100000</v>
      </c>
      <c r="K78" s="18"/>
      <c r="L78" s="18"/>
      <c r="M78" s="18"/>
      <c r="N78" s="14">
        <f t="shared" si="3"/>
        <v>118622000</v>
      </c>
      <c r="Q78" s="21"/>
    </row>
    <row r="79" spans="1:17" ht="19.5" customHeight="1" x14ac:dyDescent="0.25">
      <c r="B79" s="30" t="s">
        <v>63</v>
      </c>
      <c r="C79" s="18">
        <v>86269000</v>
      </c>
      <c r="D79" s="18">
        <v>13077000</v>
      </c>
      <c r="E79" s="18">
        <v>6344000</v>
      </c>
      <c r="F79" s="18"/>
      <c r="G79" s="18">
        <f t="shared" si="2"/>
        <v>6344000</v>
      </c>
      <c r="H79" s="18"/>
      <c r="I79" s="18">
        <v>2345000</v>
      </c>
      <c r="J79" s="18">
        <v>26500000</v>
      </c>
      <c r="K79" s="18"/>
      <c r="L79" s="18"/>
      <c r="M79" s="18"/>
      <c r="N79" s="14">
        <f t="shared" si="3"/>
        <v>134535000</v>
      </c>
      <c r="Q79" s="21"/>
    </row>
    <row r="80" spans="1:17" ht="19.5" customHeight="1" x14ac:dyDescent="0.25">
      <c r="A80" s="45"/>
      <c r="B80" s="30" t="s">
        <v>64</v>
      </c>
      <c r="C80" s="18">
        <v>102781000</v>
      </c>
      <c r="D80" s="18">
        <v>12214000</v>
      </c>
      <c r="E80" s="18">
        <v>9020000</v>
      </c>
      <c r="F80" s="18"/>
      <c r="G80" s="18">
        <f t="shared" si="2"/>
        <v>9020000</v>
      </c>
      <c r="H80" s="18"/>
      <c r="I80" s="18">
        <v>2300000</v>
      </c>
      <c r="J80" s="18">
        <v>15500000</v>
      </c>
      <c r="K80" s="18"/>
      <c r="L80" s="18"/>
      <c r="M80" s="18"/>
      <c r="N80" s="14">
        <f t="shared" si="3"/>
        <v>141815000</v>
      </c>
      <c r="Q80" s="21"/>
    </row>
    <row r="81" spans="1:17" ht="19.5" customHeight="1" x14ac:dyDescent="0.25">
      <c r="B81" s="30" t="s">
        <v>127</v>
      </c>
      <c r="C81" s="18">
        <v>102025000</v>
      </c>
      <c r="D81" s="18">
        <v>14861000</v>
      </c>
      <c r="E81" s="18">
        <v>8222000</v>
      </c>
      <c r="F81" s="18"/>
      <c r="G81" s="18">
        <f t="shared" si="2"/>
        <v>8222000</v>
      </c>
      <c r="H81" s="18"/>
      <c r="I81" s="18">
        <v>2943000</v>
      </c>
      <c r="J81" s="18">
        <v>15000000</v>
      </c>
      <c r="K81" s="18"/>
      <c r="L81" s="18"/>
      <c r="M81" s="18"/>
      <c r="N81" s="14">
        <f t="shared" si="3"/>
        <v>143051000</v>
      </c>
      <c r="Q81" s="21"/>
    </row>
    <row r="82" spans="1:17" ht="19.5" customHeight="1" x14ac:dyDescent="0.25">
      <c r="A82" s="45"/>
      <c r="B82" s="30" t="s">
        <v>65</v>
      </c>
      <c r="C82" s="18">
        <v>173468000</v>
      </c>
      <c r="D82" s="18">
        <v>24147000</v>
      </c>
      <c r="E82" s="18">
        <v>16750000</v>
      </c>
      <c r="F82" s="18"/>
      <c r="G82" s="18">
        <f t="shared" si="2"/>
        <v>16750000</v>
      </c>
      <c r="H82" s="18"/>
      <c r="I82" s="18">
        <v>4652000</v>
      </c>
      <c r="J82" s="18">
        <v>19002000</v>
      </c>
      <c r="K82" s="18"/>
      <c r="L82" s="18"/>
      <c r="M82" s="18"/>
      <c r="N82" s="14">
        <f t="shared" si="3"/>
        <v>238019000</v>
      </c>
      <c r="Q82" s="21"/>
    </row>
    <row r="83" spans="1:17" ht="19.5" customHeight="1" x14ac:dyDescent="0.25">
      <c r="B83" s="30" t="s">
        <v>66</v>
      </c>
      <c r="C83" s="48">
        <v>60262000</v>
      </c>
      <c r="D83" s="48">
        <v>8686000</v>
      </c>
      <c r="E83" s="48">
        <v>7660000</v>
      </c>
      <c r="F83" s="48"/>
      <c r="G83" s="48">
        <f t="shared" si="2"/>
        <v>7660000</v>
      </c>
      <c r="H83" s="48"/>
      <c r="I83" s="48">
        <v>1564000</v>
      </c>
      <c r="J83" s="48">
        <v>10250000</v>
      </c>
      <c r="K83" s="48"/>
      <c r="L83" s="48"/>
      <c r="M83" s="48"/>
      <c r="N83" s="49">
        <f t="shared" si="3"/>
        <v>88422000</v>
      </c>
      <c r="Q83" s="21"/>
    </row>
    <row r="84" spans="1:17" ht="19.5" customHeight="1" x14ac:dyDescent="0.25">
      <c r="A84" s="45"/>
      <c r="B84" s="30" t="s">
        <v>67</v>
      </c>
      <c r="C84" s="18">
        <v>104868000</v>
      </c>
      <c r="D84" s="18">
        <v>15480000</v>
      </c>
      <c r="E84" s="18">
        <v>10692000</v>
      </c>
      <c r="F84" s="18"/>
      <c r="G84" s="18">
        <f t="shared" si="2"/>
        <v>10692000</v>
      </c>
      <c r="H84" s="18"/>
      <c r="I84" s="18">
        <v>2910000</v>
      </c>
      <c r="J84" s="18">
        <v>13112000</v>
      </c>
      <c r="K84" s="18"/>
      <c r="L84" s="18"/>
      <c r="M84" s="18"/>
      <c r="N84" s="14">
        <f t="shared" si="3"/>
        <v>147062000</v>
      </c>
      <c r="Q84" s="21"/>
    </row>
    <row r="85" spans="1:17" ht="19.5" customHeight="1" x14ac:dyDescent="0.25">
      <c r="B85" s="30" t="s">
        <v>68</v>
      </c>
      <c r="C85" s="18">
        <v>75371000</v>
      </c>
      <c r="D85" s="18">
        <v>10237000</v>
      </c>
      <c r="E85" s="18">
        <v>6806000</v>
      </c>
      <c r="F85" s="18"/>
      <c r="G85" s="18">
        <f t="shared" si="2"/>
        <v>6806000</v>
      </c>
      <c r="H85" s="18"/>
      <c r="I85" s="18">
        <v>2113000</v>
      </c>
      <c r="J85" s="18">
        <v>14352000</v>
      </c>
      <c r="K85" s="18"/>
      <c r="L85" s="18"/>
      <c r="M85" s="18"/>
      <c r="N85" s="14">
        <f t="shared" si="3"/>
        <v>108879000</v>
      </c>
      <c r="Q85" s="21"/>
    </row>
    <row r="86" spans="1:17" ht="19.5" customHeight="1" x14ac:dyDescent="0.25">
      <c r="A86" s="45"/>
      <c r="B86" s="30" t="s">
        <v>114</v>
      </c>
      <c r="C86" s="18">
        <v>90846000</v>
      </c>
      <c r="D86" s="18">
        <v>12831000</v>
      </c>
      <c r="E86" s="18">
        <v>8675000</v>
      </c>
      <c r="F86" s="18"/>
      <c r="G86" s="18">
        <f t="shared" si="2"/>
        <v>8675000</v>
      </c>
      <c r="H86" s="18"/>
      <c r="I86" s="18">
        <v>2569000</v>
      </c>
      <c r="J86" s="18">
        <v>16410000</v>
      </c>
      <c r="K86" s="18"/>
      <c r="L86" s="18"/>
      <c r="M86" s="18"/>
      <c r="N86" s="14">
        <f t="shared" si="3"/>
        <v>131331000</v>
      </c>
      <c r="Q86" s="21"/>
    </row>
    <row r="87" spans="1:17" ht="19.5" customHeight="1" x14ac:dyDescent="0.25">
      <c r="B87" s="30" t="s">
        <v>69</v>
      </c>
      <c r="C87" s="18">
        <v>74935000</v>
      </c>
      <c r="D87" s="18">
        <v>9552000</v>
      </c>
      <c r="E87" s="18">
        <v>8760000</v>
      </c>
      <c r="F87" s="18"/>
      <c r="G87" s="18">
        <f t="shared" si="2"/>
        <v>8760000</v>
      </c>
      <c r="H87" s="18"/>
      <c r="I87" s="18">
        <v>1921000</v>
      </c>
      <c r="J87" s="18">
        <v>15090000</v>
      </c>
      <c r="K87" s="18"/>
      <c r="L87" s="18"/>
      <c r="M87" s="18"/>
      <c r="N87" s="14">
        <f t="shared" si="3"/>
        <v>110258000</v>
      </c>
      <c r="Q87" s="21"/>
    </row>
    <row r="88" spans="1:17" ht="19.5" customHeight="1" x14ac:dyDescent="0.25">
      <c r="A88" s="45"/>
      <c r="B88" s="30" t="s">
        <v>70</v>
      </c>
      <c r="C88" s="18">
        <v>99847000</v>
      </c>
      <c r="D88" s="18">
        <v>13876000</v>
      </c>
      <c r="E88" s="18">
        <v>12585000</v>
      </c>
      <c r="F88" s="18"/>
      <c r="G88" s="18">
        <f t="shared" si="2"/>
        <v>12585000</v>
      </c>
      <c r="H88" s="18"/>
      <c r="I88" s="18">
        <v>3002000</v>
      </c>
      <c r="J88" s="18">
        <v>9002000</v>
      </c>
      <c r="K88" s="18"/>
      <c r="L88" s="18"/>
      <c r="M88" s="18"/>
      <c r="N88" s="14">
        <f t="shared" si="3"/>
        <v>138312000</v>
      </c>
      <c r="Q88" s="21"/>
    </row>
    <row r="89" spans="1:17" ht="19.5" customHeight="1" x14ac:dyDescent="0.25">
      <c r="B89" s="30" t="s">
        <v>71</v>
      </c>
      <c r="C89" s="18">
        <v>79953000</v>
      </c>
      <c r="D89" s="18">
        <v>11435000</v>
      </c>
      <c r="E89" s="18">
        <v>6797000</v>
      </c>
      <c r="F89" s="18"/>
      <c r="G89" s="18">
        <f t="shared" si="2"/>
        <v>6797000</v>
      </c>
      <c r="H89" s="18"/>
      <c r="I89" s="18">
        <v>2217000</v>
      </c>
      <c r="J89" s="18">
        <v>11005000</v>
      </c>
      <c r="K89" s="18"/>
      <c r="L89" s="18"/>
      <c r="M89" s="18"/>
      <c r="N89" s="14">
        <f t="shared" si="3"/>
        <v>111407000</v>
      </c>
      <c r="Q89" s="21"/>
    </row>
    <row r="90" spans="1:17" ht="19.5" customHeight="1" x14ac:dyDescent="0.25">
      <c r="A90" s="45"/>
      <c r="B90" s="30" t="s">
        <v>72</v>
      </c>
      <c r="C90" s="18">
        <v>115916000</v>
      </c>
      <c r="D90" s="18">
        <v>14086000</v>
      </c>
      <c r="E90" s="18">
        <v>7079000</v>
      </c>
      <c r="F90" s="18"/>
      <c r="G90" s="18">
        <f t="shared" si="2"/>
        <v>7079000</v>
      </c>
      <c r="H90" s="18"/>
      <c r="I90" s="18">
        <v>2700000</v>
      </c>
      <c r="J90" s="18">
        <v>23402000</v>
      </c>
      <c r="K90" s="18"/>
      <c r="L90" s="18"/>
      <c r="M90" s="18"/>
      <c r="N90" s="14">
        <f t="shared" si="3"/>
        <v>163183000</v>
      </c>
      <c r="Q90" s="21"/>
    </row>
    <row r="91" spans="1:17" ht="19.5" customHeight="1" x14ac:dyDescent="0.25">
      <c r="B91" s="30" t="s">
        <v>73</v>
      </c>
      <c r="C91" s="18">
        <v>92461000</v>
      </c>
      <c r="D91" s="18">
        <v>11354000</v>
      </c>
      <c r="E91" s="18">
        <v>9674000</v>
      </c>
      <c r="F91" s="18"/>
      <c r="G91" s="18">
        <f t="shared" si="2"/>
        <v>9674000</v>
      </c>
      <c r="H91" s="18"/>
      <c r="I91" s="18">
        <v>2272000</v>
      </c>
      <c r="J91" s="18">
        <v>25505000</v>
      </c>
      <c r="K91" s="18"/>
      <c r="L91" s="18"/>
      <c r="M91" s="18"/>
      <c r="N91" s="14">
        <f t="shared" si="3"/>
        <v>141266000</v>
      </c>
      <c r="Q91" s="21"/>
    </row>
    <row r="92" spans="1:17" ht="19.5" customHeight="1" x14ac:dyDescent="0.25">
      <c r="A92" s="45"/>
      <c r="B92" s="30" t="s">
        <v>74</v>
      </c>
      <c r="C92" s="48">
        <v>98933000</v>
      </c>
      <c r="D92" s="48">
        <v>13207000</v>
      </c>
      <c r="E92" s="48">
        <v>6616000</v>
      </c>
      <c r="F92" s="48"/>
      <c r="G92" s="48">
        <f t="shared" si="2"/>
        <v>6616000</v>
      </c>
      <c r="H92" s="48"/>
      <c r="I92" s="48">
        <v>2168000</v>
      </c>
      <c r="J92" s="48">
        <v>17010000</v>
      </c>
      <c r="K92" s="48"/>
      <c r="L92" s="48"/>
      <c r="M92" s="48"/>
      <c r="N92" s="49">
        <f t="shared" si="3"/>
        <v>137934000</v>
      </c>
      <c r="Q92" s="21"/>
    </row>
    <row r="93" spans="1:17" ht="19.5" customHeight="1" x14ac:dyDescent="0.25">
      <c r="B93" s="30" t="s">
        <v>75</v>
      </c>
      <c r="C93" s="18">
        <v>81671000</v>
      </c>
      <c r="D93" s="18">
        <v>10558000</v>
      </c>
      <c r="E93" s="18">
        <v>8329000</v>
      </c>
      <c r="F93" s="18"/>
      <c r="G93" s="18">
        <f t="shared" si="2"/>
        <v>8329000</v>
      </c>
      <c r="H93" s="18"/>
      <c r="I93" s="18">
        <v>1996000</v>
      </c>
      <c r="J93" s="18">
        <v>16106000</v>
      </c>
      <c r="K93" s="18"/>
      <c r="L93" s="18"/>
      <c r="M93" s="18"/>
      <c r="N93" s="14">
        <f t="shared" si="3"/>
        <v>118660000</v>
      </c>
      <c r="Q93" s="21"/>
    </row>
    <row r="94" spans="1:17" ht="19.5" customHeight="1" x14ac:dyDescent="0.25">
      <c r="A94" s="45"/>
      <c r="B94" s="30" t="s">
        <v>76</v>
      </c>
      <c r="C94" s="18">
        <v>58330000</v>
      </c>
      <c r="D94" s="18">
        <v>7418000</v>
      </c>
      <c r="E94" s="18">
        <v>6854000</v>
      </c>
      <c r="F94" s="18"/>
      <c r="G94" s="18">
        <f t="shared" si="2"/>
        <v>6854000</v>
      </c>
      <c r="H94" s="18"/>
      <c r="I94" s="18">
        <v>1267000</v>
      </c>
      <c r="J94" s="18">
        <v>18010000</v>
      </c>
      <c r="K94" s="18"/>
      <c r="L94" s="18"/>
      <c r="M94" s="18"/>
      <c r="N94" s="14">
        <f t="shared" si="3"/>
        <v>91879000</v>
      </c>
      <c r="Q94" s="21"/>
    </row>
    <row r="95" spans="1:17" ht="19.5" customHeight="1" x14ac:dyDescent="0.25">
      <c r="B95" s="30" t="s">
        <v>77</v>
      </c>
      <c r="C95" s="18">
        <v>89723000</v>
      </c>
      <c r="D95" s="18">
        <v>11940000</v>
      </c>
      <c r="E95" s="18">
        <v>6728000</v>
      </c>
      <c r="F95" s="18"/>
      <c r="G95" s="18">
        <f t="shared" si="2"/>
        <v>6728000</v>
      </c>
      <c r="H95" s="18"/>
      <c r="I95" s="18">
        <v>2418000</v>
      </c>
      <c r="J95" s="18">
        <v>22400000</v>
      </c>
      <c r="K95" s="18"/>
      <c r="L95" s="18"/>
      <c r="M95" s="18"/>
      <c r="N95" s="14">
        <f t="shared" si="3"/>
        <v>133209000</v>
      </c>
      <c r="Q95" s="21"/>
    </row>
    <row r="96" spans="1:17" ht="19.5" customHeight="1" x14ac:dyDescent="0.25">
      <c r="A96" s="45"/>
      <c r="B96" s="30" t="s">
        <v>78</v>
      </c>
      <c r="C96" s="18">
        <v>73285000</v>
      </c>
      <c r="D96" s="18">
        <v>9260000</v>
      </c>
      <c r="E96" s="18">
        <v>6919000</v>
      </c>
      <c r="F96" s="18"/>
      <c r="G96" s="18">
        <f t="shared" si="2"/>
        <v>6919000</v>
      </c>
      <c r="H96" s="18"/>
      <c r="I96" s="18">
        <v>1780000</v>
      </c>
      <c r="J96" s="18">
        <v>13000000</v>
      </c>
      <c r="K96" s="18"/>
      <c r="L96" s="18"/>
      <c r="M96" s="18"/>
      <c r="N96" s="14">
        <f t="shared" si="3"/>
        <v>104244000</v>
      </c>
      <c r="Q96" s="21"/>
    </row>
    <row r="97" spans="1:17" ht="19.5" customHeight="1" x14ac:dyDescent="0.25">
      <c r="B97" s="30" t="s">
        <v>79</v>
      </c>
      <c r="C97" s="18">
        <v>105265000</v>
      </c>
      <c r="D97" s="18">
        <v>13430000</v>
      </c>
      <c r="E97" s="18">
        <v>10733000</v>
      </c>
      <c r="F97" s="18"/>
      <c r="G97" s="18">
        <f t="shared" si="2"/>
        <v>10733000</v>
      </c>
      <c r="H97" s="18"/>
      <c r="I97" s="18">
        <v>2765000</v>
      </c>
      <c r="J97" s="18">
        <v>7995000</v>
      </c>
      <c r="K97" s="18"/>
      <c r="L97" s="18"/>
      <c r="M97" s="18"/>
      <c r="N97" s="14">
        <f t="shared" si="3"/>
        <v>140188000</v>
      </c>
      <c r="Q97" s="21"/>
    </row>
    <row r="98" spans="1:17" ht="19.5" customHeight="1" x14ac:dyDescent="0.25">
      <c r="A98" s="45"/>
      <c r="B98" s="30" t="s">
        <v>80</v>
      </c>
      <c r="C98" s="18">
        <v>48971000</v>
      </c>
      <c r="D98" s="18">
        <v>6726000</v>
      </c>
      <c r="E98" s="18">
        <v>5456000</v>
      </c>
      <c r="F98" s="18"/>
      <c r="G98" s="18">
        <f t="shared" si="2"/>
        <v>5456000</v>
      </c>
      <c r="H98" s="18"/>
      <c r="I98" s="18">
        <v>1204000</v>
      </c>
      <c r="J98" s="18">
        <v>7770000</v>
      </c>
      <c r="K98" s="18"/>
      <c r="L98" s="18"/>
      <c r="M98" s="18"/>
      <c r="N98" s="14">
        <f t="shared" si="3"/>
        <v>70127000</v>
      </c>
      <c r="Q98" s="21"/>
    </row>
    <row r="99" spans="1:17" ht="19.5" customHeight="1" x14ac:dyDescent="0.25">
      <c r="B99" s="30" t="s">
        <v>81</v>
      </c>
      <c r="C99" s="18">
        <v>72852000</v>
      </c>
      <c r="D99" s="18">
        <v>9043000</v>
      </c>
      <c r="E99" s="18">
        <v>7039000</v>
      </c>
      <c r="F99" s="18"/>
      <c r="G99" s="18">
        <f t="shared" si="2"/>
        <v>7039000</v>
      </c>
      <c r="H99" s="18"/>
      <c r="I99" s="18">
        <v>1610000</v>
      </c>
      <c r="J99" s="18">
        <v>10450000</v>
      </c>
      <c r="K99" s="18"/>
      <c r="L99" s="18"/>
      <c r="M99" s="18"/>
      <c r="N99" s="14">
        <f t="shared" si="3"/>
        <v>100994000</v>
      </c>
      <c r="Q99" s="21"/>
    </row>
    <row r="100" spans="1:17" ht="19.5" customHeight="1" x14ac:dyDescent="0.25">
      <c r="A100" s="45"/>
      <c r="B100" s="30" t="s">
        <v>82</v>
      </c>
      <c r="C100" s="18">
        <v>49526000</v>
      </c>
      <c r="D100" s="18">
        <v>6189000</v>
      </c>
      <c r="E100" s="18">
        <v>5153000</v>
      </c>
      <c r="F100" s="18"/>
      <c r="G100" s="18">
        <f t="shared" si="2"/>
        <v>5153000</v>
      </c>
      <c r="H100" s="18"/>
      <c r="I100" s="18">
        <v>1271000</v>
      </c>
      <c r="J100" s="18">
        <v>11010000</v>
      </c>
      <c r="K100" s="18"/>
      <c r="L100" s="18"/>
      <c r="M100" s="18"/>
      <c r="N100" s="14">
        <f t="shared" si="3"/>
        <v>73149000</v>
      </c>
      <c r="Q100" s="21"/>
    </row>
    <row r="101" spans="1:17" ht="19.5" customHeight="1" x14ac:dyDescent="0.25">
      <c r="B101" s="30" t="s">
        <v>174</v>
      </c>
      <c r="C101" s="18">
        <v>73320000</v>
      </c>
      <c r="D101" s="18">
        <v>9220000</v>
      </c>
      <c r="E101" s="18">
        <v>5655000</v>
      </c>
      <c r="F101" s="18"/>
      <c r="G101" s="18">
        <f t="shared" si="2"/>
        <v>5655000</v>
      </c>
      <c r="H101" s="18"/>
      <c r="I101" s="18">
        <v>1886000</v>
      </c>
      <c r="J101" s="18">
        <v>19500000</v>
      </c>
      <c r="K101" s="18"/>
      <c r="L101" s="18"/>
      <c r="M101" s="18"/>
      <c r="N101" s="14">
        <f t="shared" si="3"/>
        <v>109581000</v>
      </c>
      <c r="Q101" s="21"/>
    </row>
    <row r="102" spans="1:17" ht="19.5" customHeight="1" x14ac:dyDescent="0.25">
      <c r="A102" s="45"/>
      <c r="B102" s="30" t="s">
        <v>83</v>
      </c>
      <c r="C102" s="18">
        <v>80728000</v>
      </c>
      <c r="D102" s="18">
        <v>10850000</v>
      </c>
      <c r="E102" s="18">
        <v>4981000</v>
      </c>
      <c r="F102" s="18"/>
      <c r="G102" s="18">
        <f t="shared" si="2"/>
        <v>4981000</v>
      </c>
      <c r="H102" s="18"/>
      <c r="I102" s="18">
        <v>2066000</v>
      </c>
      <c r="J102" s="18">
        <v>15000000</v>
      </c>
      <c r="K102" s="18"/>
      <c r="L102" s="18"/>
      <c r="M102" s="18"/>
      <c r="N102" s="14">
        <f t="shared" si="3"/>
        <v>113625000</v>
      </c>
      <c r="Q102" s="21"/>
    </row>
    <row r="103" spans="1:17" ht="19.5" customHeight="1" x14ac:dyDescent="0.25">
      <c r="B103" s="30" t="s">
        <v>84</v>
      </c>
      <c r="C103" s="18">
        <v>30517000</v>
      </c>
      <c r="D103" s="18">
        <v>4505000</v>
      </c>
      <c r="E103" s="18">
        <v>5313000</v>
      </c>
      <c r="F103" s="18"/>
      <c r="G103" s="18">
        <f t="shared" si="2"/>
        <v>5313000</v>
      </c>
      <c r="H103" s="18"/>
      <c r="I103" s="18">
        <v>812000</v>
      </c>
      <c r="J103" s="18">
        <v>32010000</v>
      </c>
      <c r="K103" s="18"/>
      <c r="L103" s="18"/>
      <c r="M103" s="18"/>
      <c r="N103" s="14">
        <f t="shared" si="3"/>
        <v>73157000</v>
      </c>
      <c r="Q103" s="21"/>
    </row>
    <row r="104" spans="1:17" ht="19.5" customHeight="1" x14ac:dyDescent="0.25">
      <c r="A104" s="45"/>
      <c r="B104" s="30" t="s">
        <v>175</v>
      </c>
      <c r="C104" s="18">
        <v>173878000</v>
      </c>
      <c r="D104" s="18">
        <v>26069000</v>
      </c>
      <c r="E104" s="18">
        <v>5683000</v>
      </c>
      <c r="F104" s="18"/>
      <c r="G104" s="18">
        <f t="shared" si="2"/>
        <v>5683000</v>
      </c>
      <c r="H104" s="18"/>
      <c r="I104" s="18">
        <v>4942000</v>
      </c>
      <c r="J104" s="18">
        <v>23500000</v>
      </c>
      <c r="K104" s="18"/>
      <c r="L104" s="18"/>
      <c r="M104" s="18"/>
      <c r="N104" s="14">
        <f t="shared" si="3"/>
        <v>234072000</v>
      </c>
      <c r="Q104" s="21"/>
    </row>
    <row r="105" spans="1:17" ht="19.5" customHeight="1" x14ac:dyDescent="0.25">
      <c r="B105" s="30" t="s">
        <v>85</v>
      </c>
      <c r="C105" s="18">
        <v>53042000</v>
      </c>
      <c r="D105" s="18">
        <v>7353000</v>
      </c>
      <c r="E105" s="18">
        <v>4401000</v>
      </c>
      <c r="F105" s="18"/>
      <c r="G105" s="18">
        <f t="shared" si="2"/>
        <v>4401000</v>
      </c>
      <c r="H105" s="18"/>
      <c r="I105" s="18">
        <v>1369000</v>
      </c>
      <c r="J105" s="18">
        <v>17902000</v>
      </c>
      <c r="K105" s="18"/>
      <c r="L105" s="18"/>
      <c r="M105" s="18"/>
      <c r="N105" s="14">
        <f t="shared" si="3"/>
        <v>84067000</v>
      </c>
      <c r="Q105" s="21"/>
    </row>
    <row r="106" spans="1:17" ht="19.5" customHeight="1" x14ac:dyDescent="0.25">
      <c r="A106" s="45"/>
      <c r="B106" s="30" t="s">
        <v>86</v>
      </c>
      <c r="C106" s="18">
        <v>93612000</v>
      </c>
      <c r="D106" s="18">
        <v>13744000</v>
      </c>
      <c r="E106" s="18">
        <v>4245000</v>
      </c>
      <c r="F106" s="18"/>
      <c r="G106" s="18">
        <f t="shared" si="2"/>
        <v>4245000</v>
      </c>
      <c r="H106" s="18"/>
      <c r="I106" s="18">
        <v>2947000</v>
      </c>
      <c r="J106" s="18">
        <v>27617000</v>
      </c>
      <c r="K106" s="18"/>
      <c r="L106" s="18"/>
      <c r="M106" s="18"/>
      <c r="N106" s="14">
        <f t="shared" si="3"/>
        <v>142165000</v>
      </c>
      <c r="Q106" s="21"/>
    </row>
    <row r="107" spans="1:17" ht="19.5" customHeight="1" x14ac:dyDescent="0.25">
      <c r="B107" s="30" t="s">
        <v>87</v>
      </c>
      <c r="C107" s="18">
        <v>128304000</v>
      </c>
      <c r="D107" s="18">
        <v>19115000</v>
      </c>
      <c r="E107" s="18">
        <v>8143000</v>
      </c>
      <c r="F107" s="18"/>
      <c r="G107" s="18">
        <f t="shared" si="2"/>
        <v>8143000</v>
      </c>
      <c r="H107" s="18"/>
      <c r="I107" s="18">
        <v>4359000</v>
      </c>
      <c r="J107" s="18">
        <v>19507000</v>
      </c>
      <c r="K107" s="18"/>
      <c r="L107" s="18"/>
      <c r="M107" s="18"/>
      <c r="N107" s="14">
        <f t="shared" si="3"/>
        <v>179428000</v>
      </c>
      <c r="Q107" s="21"/>
    </row>
    <row r="108" spans="1:17" ht="19.5" customHeight="1" x14ac:dyDescent="0.25">
      <c r="A108" s="45"/>
      <c r="B108" s="30" t="s">
        <v>115</v>
      </c>
      <c r="C108" s="18">
        <v>314234000</v>
      </c>
      <c r="D108" s="18">
        <v>50309000</v>
      </c>
      <c r="E108" s="18">
        <v>10145000</v>
      </c>
      <c r="F108" s="18"/>
      <c r="G108" s="18">
        <f t="shared" si="2"/>
        <v>10145000</v>
      </c>
      <c r="H108" s="18"/>
      <c r="I108" s="18">
        <v>14448000</v>
      </c>
      <c r="J108" s="18">
        <v>59436000</v>
      </c>
      <c r="K108" s="18"/>
      <c r="L108" s="18"/>
      <c r="M108" s="18"/>
      <c r="N108" s="14">
        <f t="shared" si="3"/>
        <v>448572000</v>
      </c>
      <c r="Q108" s="21"/>
    </row>
    <row r="109" spans="1:17" ht="19.5" customHeight="1" x14ac:dyDescent="0.25">
      <c r="B109" s="30" t="s">
        <v>116</v>
      </c>
      <c r="C109" s="18">
        <v>37222000</v>
      </c>
      <c r="D109" s="18">
        <v>5499000</v>
      </c>
      <c r="E109" s="18">
        <v>5354000</v>
      </c>
      <c r="F109" s="18"/>
      <c r="G109" s="18">
        <f t="shared" si="2"/>
        <v>5354000</v>
      </c>
      <c r="H109" s="18"/>
      <c r="I109" s="18">
        <v>931000</v>
      </c>
      <c r="J109" s="18">
        <v>21462000</v>
      </c>
      <c r="K109" s="18"/>
      <c r="L109" s="18"/>
      <c r="M109" s="18"/>
      <c r="N109" s="14">
        <f t="shared" si="3"/>
        <v>70468000</v>
      </c>
      <c r="Q109" s="21"/>
    </row>
    <row r="110" spans="1:17" ht="19.5" customHeight="1" x14ac:dyDescent="0.25">
      <c r="A110" s="45"/>
      <c r="B110" s="30" t="s">
        <v>88</v>
      </c>
      <c r="C110" s="18">
        <v>38230000</v>
      </c>
      <c r="D110" s="18">
        <v>5087000</v>
      </c>
      <c r="E110" s="18">
        <v>5605000</v>
      </c>
      <c r="F110" s="18"/>
      <c r="G110" s="18">
        <f t="shared" si="2"/>
        <v>5605000</v>
      </c>
      <c r="H110" s="18"/>
      <c r="I110" s="18">
        <v>999000</v>
      </c>
      <c r="J110" s="18">
        <v>13362000</v>
      </c>
      <c r="K110" s="18"/>
      <c r="L110" s="18"/>
      <c r="M110" s="18"/>
      <c r="N110" s="14">
        <f t="shared" si="3"/>
        <v>63283000</v>
      </c>
      <c r="Q110" s="21"/>
    </row>
    <row r="111" spans="1:17" ht="19.5" customHeight="1" x14ac:dyDescent="0.25">
      <c r="B111" s="30" t="s">
        <v>226</v>
      </c>
      <c r="C111" s="18">
        <v>52061000</v>
      </c>
      <c r="D111" s="18">
        <v>7841000</v>
      </c>
      <c r="E111" s="18">
        <v>4560000</v>
      </c>
      <c r="F111" s="18"/>
      <c r="G111" s="18">
        <f t="shared" si="2"/>
        <v>4560000</v>
      </c>
      <c r="H111" s="18"/>
      <c r="I111" s="18">
        <v>1485000</v>
      </c>
      <c r="J111" s="18">
        <v>23000000</v>
      </c>
      <c r="K111" s="18"/>
      <c r="L111" s="18"/>
      <c r="M111" s="18"/>
      <c r="N111" s="14">
        <f t="shared" si="3"/>
        <v>88947000</v>
      </c>
      <c r="Q111" s="21"/>
    </row>
    <row r="112" spans="1:17" ht="19.5" customHeight="1" x14ac:dyDescent="0.25">
      <c r="A112" s="45"/>
      <c r="B112" s="30" t="s">
        <v>122</v>
      </c>
      <c r="C112" s="18">
        <v>44322000</v>
      </c>
      <c r="D112" s="18">
        <v>7071000</v>
      </c>
      <c r="E112" s="18">
        <v>4737000</v>
      </c>
      <c r="F112" s="18"/>
      <c r="G112" s="18">
        <f t="shared" ref="G112:G115" si="4">E112+F112</f>
        <v>4737000</v>
      </c>
      <c r="H112" s="18"/>
      <c r="I112" s="18">
        <v>1006000</v>
      </c>
      <c r="J112" s="18">
        <v>36002000</v>
      </c>
      <c r="K112" s="18"/>
      <c r="L112" s="18"/>
      <c r="M112" s="18"/>
      <c r="N112" s="14">
        <f t="shared" si="3"/>
        <v>93138000</v>
      </c>
      <c r="Q112" s="21"/>
    </row>
    <row r="113" spans="1:17" ht="19.5" customHeight="1" x14ac:dyDescent="0.25">
      <c r="B113" s="30" t="s">
        <v>166</v>
      </c>
      <c r="C113" s="18">
        <v>337509000</v>
      </c>
      <c r="D113" s="18">
        <v>51803000</v>
      </c>
      <c r="E113" s="18">
        <v>5380000</v>
      </c>
      <c r="F113" s="18"/>
      <c r="G113" s="18">
        <f t="shared" si="4"/>
        <v>5380000</v>
      </c>
      <c r="H113" s="18"/>
      <c r="I113" s="18">
        <v>8408000</v>
      </c>
      <c r="J113" s="18">
        <v>44002000</v>
      </c>
      <c r="K113" s="18"/>
      <c r="L113" s="18"/>
      <c r="M113" s="18"/>
      <c r="N113" s="14">
        <f t="shared" si="3"/>
        <v>447102000</v>
      </c>
      <c r="Q113" s="21"/>
    </row>
    <row r="114" spans="1:17" ht="19.5" customHeight="1" x14ac:dyDescent="0.25">
      <c r="A114" s="45"/>
      <c r="B114" s="30" t="s">
        <v>167</v>
      </c>
      <c r="C114" s="18">
        <v>47010000</v>
      </c>
      <c r="D114" s="18">
        <v>6774000</v>
      </c>
      <c r="E114" s="18">
        <v>9195000</v>
      </c>
      <c r="F114" s="18"/>
      <c r="G114" s="18">
        <f t="shared" si="4"/>
        <v>9195000</v>
      </c>
      <c r="H114" s="18"/>
      <c r="I114" s="18">
        <v>1277000</v>
      </c>
      <c r="J114" s="18">
        <v>29002000</v>
      </c>
      <c r="K114" s="18"/>
      <c r="L114" s="18"/>
      <c r="M114" s="18"/>
      <c r="N114" s="14">
        <f t="shared" si="3"/>
        <v>93258000</v>
      </c>
      <c r="Q114" s="21"/>
    </row>
    <row r="115" spans="1:17" ht="19.5" customHeight="1" x14ac:dyDescent="0.25">
      <c r="B115" s="30" t="s">
        <v>168</v>
      </c>
      <c r="C115" s="18">
        <v>57824000</v>
      </c>
      <c r="D115" s="18">
        <v>8789000</v>
      </c>
      <c r="E115" s="18">
        <v>10094000</v>
      </c>
      <c r="F115" s="18"/>
      <c r="G115" s="18">
        <f t="shared" si="4"/>
        <v>10094000</v>
      </c>
      <c r="H115" s="18"/>
      <c r="I115" s="18">
        <v>1851000</v>
      </c>
      <c r="J115" s="18">
        <v>24750000</v>
      </c>
      <c r="K115" s="18"/>
      <c r="L115" s="18"/>
      <c r="M115" s="18"/>
      <c r="N115" s="14">
        <f t="shared" si="3"/>
        <v>103308000</v>
      </c>
      <c r="Q115" s="21"/>
    </row>
    <row r="116" spans="1:17" ht="19.5" customHeight="1" x14ac:dyDescent="0.25">
      <c r="A116" s="45"/>
      <c r="B116" s="30" t="s">
        <v>169</v>
      </c>
      <c r="C116" s="18">
        <v>51693000</v>
      </c>
      <c r="D116" s="18">
        <v>7908000</v>
      </c>
      <c r="E116" s="18">
        <v>7713000</v>
      </c>
      <c r="F116" s="18"/>
      <c r="G116" s="18">
        <f t="shared" ref="G116" si="5">E116+F116</f>
        <v>7713000</v>
      </c>
      <c r="H116" s="18"/>
      <c r="I116" s="18">
        <v>1402000</v>
      </c>
      <c r="J116" s="18">
        <v>13104000</v>
      </c>
      <c r="K116" s="18"/>
      <c r="L116" s="18"/>
      <c r="M116" s="18"/>
      <c r="N116" s="14">
        <f t="shared" si="3"/>
        <v>81820000</v>
      </c>
      <c r="Q116" s="21"/>
    </row>
    <row r="117" spans="1:17" ht="19.5" customHeight="1" x14ac:dyDescent="0.25">
      <c r="B117" s="30" t="s">
        <v>176</v>
      </c>
      <c r="C117" s="18">
        <v>15557000</v>
      </c>
      <c r="D117" s="18">
        <v>2349000</v>
      </c>
      <c r="E117" s="18">
        <v>5296000</v>
      </c>
      <c r="F117" s="18"/>
      <c r="G117" s="18">
        <f t="shared" si="2"/>
        <v>5296000</v>
      </c>
      <c r="H117" s="18"/>
      <c r="I117" s="18">
        <v>330000</v>
      </c>
      <c r="J117" s="18">
        <v>12000000</v>
      </c>
      <c r="K117" s="18"/>
      <c r="L117" s="18"/>
      <c r="M117" s="18"/>
      <c r="N117" s="14">
        <f t="shared" si="3"/>
        <v>35532000</v>
      </c>
      <c r="Q117" s="21"/>
    </row>
    <row r="118" spans="1:17" ht="19.5" customHeight="1" x14ac:dyDescent="0.25">
      <c r="A118" s="45"/>
      <c r="B118" s="30" t="s">
        <v>177</v>
      </c>
      <c r="C118" s="18">
        <v>20769000</v>
      </c>
      <c r="D118" s="18">
        <v>3382000</v>
      </c>
      <c r="E118" s="18">
        <v>6340000</v>
      </c>
      <c r="F118" s="18"/>
      <c r="G118" s="18">
        <f t="shared" si="2"/>
        <v>6340000</v>
      </c>
      <c r="H118" s="18"/>
      <c r="I118" s="18">
        <v>427000</v>
      </c>
      <c r="J118" s="18">
        <v>9500000</v>
      </c>
      <c r="K118" s="18"/>
      <c r="L118" s="18"/>
      <c r="M118" s="18"/>
      <c r="N118" s="14">
        <f t="shared" si="3"/>
        <v>40418000</v>
      </c>
      <c r="Q118" s="21"/>
    </row>
    <row r="119" spans="1:17" ht="19.5" customHeight="1" x14ac:dyDescent="0.25">
      <c r="B119" s="30" t="s">
        <v>207</v>
      </c>
      <c r="C119" s="18">
        <v>1479000</v>
      </c>
      <c r="D119" s="18">
        <v>315000</v>
      </c>
      <c r="E119" s="18">
        <v>4022000</v>
      </c>
      <c r="F119" s="18"/>
      <c r="G119" s="18">
        <f t="shared" si="2"/>
        <v>4022000</v>
      </c>
      <c r="H119" s="18"/>
      <c r="I119" s="18">
        <v>208000</v>
      </c>
      <c r="J119" s="18">
        <v>200000</v>
      </c>
      <c r="K119" s="18"/>
      <c r="L119" s="18"/>
      <c r="M119" s="18"/>
      <c r="N119" s="14">
        <f t="shared" si="3"/>
        <v>6224000</v>
      </c>
      <c r="Q119" s="21"/>
    </row>
    <row r="120" spans="1:17" ht="19.5" customHeight="1" x14ac:dyDescent="0.25">
      <c r="A120" s="45"/>
      <c r="B120" s="30" t="s">
        <v>208</v>
      </c>
      <c r="C120" s="18">
        <v>9173000</v>
      </c>
      <c r="D120" s="18">
        <v>1642000</v>
      </c>
      <c r="E120" s="18">
        <v>7663000</v>
      </c>
      <c r="F120" s="18"/>
      <c r="G120" s="18">
        <f t="shared" si="2"/>
        <v>7663000</v>
      </c>
      <c r="H120" s="18"/>
      <c r="I120" s="18">
        <v>201000</v>
      </c>
      <c r="J120" s="18">
        <v>8500000</v>
      </c>
      <c r="K120" s="18"/>
      <c r="L120" s="18"/>
      <c r="M120" s="18"/>
      <c r="N120" s="14">
        <f t="shared" si="3"/>
        <v>27179000</v>
      </c>
      <c r="Q120" s="21"/>
    </row>
    <row r="121" spans="1:17" ht="19.5" customHeight="1" x14ac:dyDescent="0.25">
      <c r="B121" s="30" t="s">
        <v>227</v>
      </c>
      <c r="C121" s="18">
        <v>1528000</v>
      </c>
      <c r="D121" s="18">
        <v>122000</v>
      </c>
      <c r="E121" s="18">
        <v>6500000</v>
      </c>
      <c r="F121" s="18"/>
      <c r="G121" s="18">
        <f t="shared" si="2"/>
        <v>6500000</v>
      </c>
      <c r="H121" s="18"/>
      <c r="I121" s="18">
        <v>264000</v>
      </c>
      <c r="J121" s="18">
        <v>11000000</v>
      </c>
      <c r="K121" s="18"/>
      <c r="L121" s="18"/>
      <c r="M121" s="18"/>
      <c r="N121" s="14">
        <f t="shared" si="3"/>
        <v>19414000</v>
      </c>
      <c r="Q121" s="21"/>
    </row>
    <row r="122" spans="1:17" ht="19.5" customHeight="1" x14ac:dyDescent="0.25">
      <c r="A122" s="45"/>
      <c r="B122" s="30" t="s">
        <v>209</v>
      </c>
      <c r="C122" s="18">
        <v>62239000</v>
      </c>
      <c r="D122" s="18">
        <v>8779000</v>
      </c>
      <c r="E122" s="18">
        <v>7419000</v>
      </c>
      <c r="F122" s="18"/>
      <c r="G122" s="18">
        <f t="shared" si="2"/>
        <v>7419000</v>
      </c>
      <c r="H122" s="18"/>
      <c r="I122" s="18">
        <v>2109000</v>
      </c>
      <c r="J122" s="18">
        <v>11000000</v>
      </c>
      <c r="K122" s="18"/>
      <c r="L122" s="18"/>
      <c r="M122" s="18"/>
      <c r="N122" s="14">
        <f t="shared" si="3"/>
        <v>91546000</v>
      </c>
      <c r="Q122" s="21"/>
    </row>
    <row r="123" spans="1:17" ht="19.5" customHeight="1" x14ac:dyDescent="0.25">
      <c r="B123" s="30" t="s">
        <v>228</v>
      </c>
      <c r="C123" s="18">
        <v>36657000</v>
      </c>
      <c r="D123" s="18">
        <v>6268000</v>
      </c>
      <c r="E123" s="18">
        <v>5028000</v>
      </c>
      <c r="F123" s="18"/>
      <c r="G123" s="18">
        <f t="shared" si="2"/>
        <v>5028000</v>
      </c>
      <c r="H123" s="18"/>
      <c r="I123" s="18">
        <v>1164000</v>
      </c>
      <c r="J123" s="18">
        <v>11500000</v>
      </c>
      <c r="K123" s="18"/>
      <c r="L123" s="18"/>
      <c r="M123" s="18"/>
      <c r="N123" s="14">
        <f t="shared" si="3"/>
        <v>60617000</v>
      </c>
      <c r="Q123" s="21"/>
    </row>
    <row r="124" spans="1:17" ht="19.5" customHeight="1" x14ac:dyDescent="0.25">
      <c r="A124" s="45"/>
      <c r="B124" s="30" t="s">
        <v>210</v>
      </c>
      <c r="C124" s="18">
        <v>29214000</v>
      </c>
      <c r="D124" s="18">
        <v>4029000</v>
      </c>
      <c r="E124" s="18">
        <v>6984000</v>
      </c>
      <c r="F124" s="18"/>
      <c r="G124" s="18">
        <f t="shared" si="2"/>
        <v>6984000</v>
      </c>
      <c r="H124" s="18"/>
      <c r="I124" s="18">
        <v>936000</v>
      </c>
      <c r="J124" s="18">
        <v>16002000</v>
      </c>
      <c r="K124" s="18"/>
      <c r="L124" s="18"/>
      <c r="M124" s="18"/>
      <c r="N124" s="14">
        <f t="shared" si="3"/>
        <v>57165000</v>
      </c>
      <c r="Q124" s="21"/>
    </row>
    <row r="125" spans="1:17" ht="19.5" customHeight="1" x14ac:dyDescent="0.25">
      <c r="B125" s="30" t="s">
        <v>229</v>
      </c>
      <c r="C125" s="18">
        <v>404412000</v>
      </c>
      <c r="D125" s="18">
        <v>73699000</v>
      </c>
      <c r="E125" s="18">
        <v>60342000</v>
      </c>
      <c r="F125" s="18"/>
      <c r="G125" s="18">
        <f t="shared" si="2"/>
        <v>60342000</v>
      </c>
      <c r="H125" s="18"/>
      <c r="I125" s="18">
        <v>24767000</v>
      </c>
      <c r="J125" s="18">
        <v>69770000</v>
      </c>
      <c r="K125" s="18"/>
      <c r="L125" s="18"/>
      <c r="M125" s="18"/>
      <c r="N125" s="14">
        <f t="shared" si="3"/>
        <v>632990000</v>
      </c>
      <c r="Q125" s="21"/>
    </row>
    <row r="126" spans="1:17" ht="19.5" customHeight="1" x14ac:dyDescent="0.25">
      <c r="A126" s="45"/>
      <c r="B126" s="30" t="s">
        <v>211</v>
      </c>
      <c r="C126" s="18">
        <v>160072000</v>
      </c>
      <c r="D126" s="18">
        <v>22474000</v>
      </c>
      <c r="E126" s="18">
        <v>23751000</v>
      </c>
      <c r="F126" s="18"/>
      <c r="G126" s="18">
        <f t="shared" si="2"/>
        <v>23751000</v>
      </c>
      <c r="H126" s="18"/>
      <c r="I126" s="18">
        <v>4864000</v>
      </c>
      <c r="J126" s="18">
        <v>15600000</v>
      </c>
      <c r="K126" s="18"/>
      <c r="L126" s="18"/>
      <c r="M126" s="18"/>
      <c r="N126" s="14">
        <f t="shared" si="3"/>
        <v>226761000</v>
      </c>
      <c r="Q126" s="21"/>
    </row>
    <row r="127" spans="1:17" ht="19.5" customHeight="1" x14ac:dyDescent="0.25">
      <c r="B127" s="30" t="s">
        <v>212</v>
      </c>
      <c r="C127" s="18">
        <v>74114000</v>
      </c>
      <c r="D127" s="18">
        <v>10689000</v>
      </c>
      <c r="E127" s="18">
        <v>9293000</v>
      </c>
      <c r="F127" s="18"/>
      <c r="G127" s="18">
        <f t="shared" si="2"/>
        <v>9293000</v>
      </c>
      <c r="H127" s="18"/>
      <c r="I127" s="18">
        <v>2321000</v>
      </c>
      <c r="J127" s="18">
        <v>11002000</v>
      </c>
      <c r="K127" s="18"/>
      <c r="L127" s="18"/>
      <c r="M127" s="18"/>
      <c r="N127" s="14">
        <f t="shared" si="3"/>
        <v>107419000</v>
      </c>
      <c r="Q127" s="21"/>
    </row>
    <row r="128" spans="1:17" ht="19.5" customHeight="1" x14ac:dyDescent="0.25">
      <c r="A128" s="45"/>
      <c r="B128" s="30" t="s">
        <v>213</v>
      </c>
      <c r="C128" s="18">
        <v>18117000</v>
      </c>
      <c r="D128" s="18">
        <v>2909000</v>
      </c>
      <c r="E128" s="18">
        <v>4402000</v>
      </c>
      <c r="F128" s="18"/>
      <c r="G128" s="18">
        <f t="shared" si="2"/>
        <v>4402000</v>
      </c>
      <c r="H128" s="18"/>
      <c r="I128" s="18">
        <v>280000</v>
      </c>
      <c r="J128" s="18">
        <v>11002000</v>
      </c>
      <c r="K128" s="18"/>
      <c r="L128" s="18"/>
      <c r="M128" s="18"/>
      <c r="N128" s="14">
        <f t="shared" si="3"/>
        <v>36710000</v>
      </c>
      <c r="Q128" s="21"/>
    </row>
    <row r="129" spans="1:17" ht="19.5" customHeight="1" x14ac:dyDescent="0.25">
      <c r="B129" s="30" t="s">
        <v>230</v>
      </c>
      <c r="C129" s="18">
        <v>3883000</v>
      </c>
      <c r="D129" s="18">
        <v>221000</v>
      </c>
      <c r="E129" s="18">
        <v>5000000</v>
      </c>
      <c r="F129" s="18"/>
      <c r="G129" s="18">
        <f t="shared" si="2"/>
        <v>5000000</v>
      </c>
      <c r="H129" s="18"/>
      <c r="I129" s="18">
        <v>243000</v>
      </c>
      <c r="J129" s="18">
        <v>11000000</v>
      </c>
      <c r="K129" s="18"/>
      <c r="L129" s="18"/>
      <c r="M129" s="18"/>
      <c r="N129" s="14">
        <f t="shared" si="3"/>
        <v>20347000</v>
      </c>
      <c r="Q129" s="21"/>
    </row>
    <row r="130" spans="1:17" ht="19.5" customHeight="1" x14ac:dyDescent="0.25">
      <c r="A130" s="45"/>
      <c r="B130" s="30" t="s">
        <v>214</v>
      </c>
      <c r="C130" s="18">
        <v>14976000</v>
      </c>
      <c r="D130" s="18">
        <v>2154000</v>
      </c>
      <c r="E130" s="18">
        <v>3858000</v>
      </c>
      <c r="F130" s="18"/>
      <c r="G130" s="18">
        <f t="shared" ref="G130" si="6">E130+F130</f>
        <v>3858000</v>
      </c>
      <c r="H130" s="18"/>
      <c r="I130" s="18">
        <v>468000</v>
      </c>
      <c r="J130" s="18">
        <v>15912000</v>
      </c>
      <c r="K130" s="18"/>
      <c r="L130" s="18"/>
      <c r="M130" s="18"/>
      <c r="N130" s="14">
        <f t="shared" si="3"/>
        <v>37368000</v>
      </c>
      <c r="Q130" s="21"/>
    </row>
    <row r="131" spans="1:17" ht="19.5" customHeight="1" x14ac:dyDescent="0.25">
      <c r="A131" s="45"/>
      <c r="B131" s="30" t="s">
        <v>215</v>
      </c>
      <c r="C131" s="18">
        <v>63732000</v>
      </c>
      <c r="D131" s="18">
        <v>9820000</v>
      </c>
      <c r="E131" s="18">
        <v>8750000</v>
      </c>
      <c r="F131" s="18"/>
      <c r="G131" s="18">
        <f t="shared" ref="G131:G138" si="7">E131+F131</f>
        <v>8750000</v>
      </c>
      <c r="H131" s="18"/>
      <c r="I131" s="18">
        <v>2262000</v>
      </c>
      <c r="J131" s="18">
        <v>11002000</v>
      </c>
      <c r="K131" s="18"/>
      <c r="L131" s="18"/>
      <c r="M131" s="18"/>
      <c r="N131" s="14">
        <f t="shared" si="3"/>
        <v>95566000</v>
      </c>
      <c r="Q131" s="21"/>
    </row>
    <row r="132" spans="1:17" ht="19.5" customHeight="1" x14ac:dyDescent="0.25">
      <c r="A132" s="45"/>
      <c r="B132" s="30" t="s">
        <v>216</v>
      </c>
      <c r="C132" s="18">
        <v>27046000</v>
      </c>
      <c r="D132" s="18">
        <v>4148000</v>
      </c>
      <c r="E132" s="18">
        <v>6032000</v>
      </c>
      <c r="F132" s="18"/>
      <c r="G132" s="18">
        <f t="shared" si="7"/>
        <v>6032000</v>
      </c>
      <c r="H132" s="18"/>
      <c r="I132" s="18">
        <v>776000</v>
      </c>
      <c r="J132" s="18">
        <v>11000000</v>
      </c>
      <c r="K132" s="18"/>
      <c r="L132" s="18"/>
      <c r="M132" s="18"/>
      <c r="N132" s="14">
        <f t="shared" si="3"/>
        <v>49002000</v>
      </c>
      <c r="Q132" s="21"/>
    </row>
    <row r="133" spans="1:17" ht="19.5" customHeight="1" x14ac:dyDescent="0.25">
      <c r="A133" s="45"/>
      <c r="B133" s="30" t="s">
        <v>217</v>
      </c>
      <c r="C133" s="18">
        <v>9061000</v>
      </c>
      <c r="D133" s="18">
        <v>1376000</v>
      </c>
      <c r="E133" s="18">
        <v>3858000</v>
      </c>
      <c r="F133" s="18"/>
      <c r="G133" s="18">
        <f t="shared" si="7"/>
        <v>3858000</v>
      </c>
      <c r="H133" s="18"/>
      <c r="I133" s="18">
        <v>318000</v>
      </c>
      <c r="J133" s="18">
        <v>11002000</v>
      </c>
      <c r="K133" s="18"/>
      <c r="L133" s="18"/>
      <c r="M133" s="18"/>
      <c r="N133" s="14">
        <f t="shared" si="3"/>
        <v>25615000</v>
      </c>
      <c r="Q133" s="21"/>
    </row>
    <row r="134" spans="1:17" ht="19.5" customHeight="1" x14ac:dyDescent="0.25">
      <c r="A134" s="45"/>
      <c r="B134" s="30" t="s">
        <v>218</v>
      </c>
      <c r="C134" s="18">
        <v>122398000</v>
      </c>
      <c r="D134" s="18">
        <v>20418000</v>
      </c>
      <c r="E134" s="18">
        <v>11432000</v>
      </c>
      <c r="F134" s="18"/>
      <c r="G134" s="18">
        <f t="shared" si="7"/>
        <v>11432000</v>
      </c>
      <c r="H134" s="18"/>
      <c r="I134" s="18">
        <v>3720000</v>
      </c>
      <c r="J134" s="18">
        <v>12552000</v>
      </c>
      <c r="K134" s="18"/>
      <c r="L134" s="18"/>
      <c r="M134" s="18"/>
      <c r="N134" s="14">
        <f t="shared" si="3"/>
        <v>170520000</v>
      </c>
      <c r="Q134" s="21"/>
    </row>
    <row r="135" spans="1:17" ht="19.5" customHeight="1" x14ac:dyDescent="0.25">
      <c r="A135" s="45"/>
      <c r="B135" s="30" t="s">
        <v>219</v>
      </c>
      <c r="C135" s="18">
        <v>98478000</v>
      </c>
      <c r="D135" s="18">
        <v>14966000</v>
      </c>
      <c r="E135" s="18">
        <v>7880000</v>
      </c>
      <c r="F135" s="18"/>
      <c r="G135" s="18">
        <f t="shared" si="7"/>
        <v>7880000</v>
      </c>
      <c r="H135" s="18"/>
      <c r="I135" s="18">
        <v>3861000</v>
      </c>
      <c r="J135" s="18">
        <v>11000000</v>
      </c>
      <c r="K135" s="18"/>
      <c r="L135" s="18"/>
      <c r="M135" s="18"/>
      <c r="N135" s="14">
        <f t="shared" si="3"/>
        <v>136185000</v>
      </c>
      <c r="Q135" s="21"/>
    </row>
    <row r="136" spans="1:17" ht="19.5" customHeight="1" x14ac:dyDescent="0.25">
      <c r="B136" s="30" t="s">
        <v>220</v>
      </c>
      <c r="C136" s="18">
        <v>62727000</v>
      </c>
      <c r="D136" s="18">
        <v>11262000</v>
      </c>
      <c r="E136" s="18">
        <v>6576000</v>
      </c>
      <c r="F136" s="18"/>
      <c r="G136" s="18">
        <f t="shared" si="7"/>
        <v>6576000</v>
      </c>
      <c r="H136" s="18"/>
      <c r="I136" s="18">
        <v>5371000</v>
      </c>
      <c r="J136" s="18">
        <v>25560000</v>
      </c>
      <c r="K136" s="18"/>
      <c r="L136" s="18"/>
      <c r="M136" s="18"/>
      <c r="N136" s="14">
        <f t="shared" si="3"/>
        <v>111496000</v>
      </c>
      <c r="Q136" s="21"/>
    </row>
    <row r="137" spans="1:17" s="57" customFormat="1" ht="19.5" customHeight="1" x14ac:dyDescent="0.25">
      <c r="A137" s="53"/>
      <c r="B137" s="54" t="s">
        <v>89</v>
      </c>
      <c r="C137" s="55">
        <v>474600000</v>
      </c>
      <c r="D137" s="55">
        <v>10748000</v>
      </c>
      <c r="E137" s="55">
        <v>230054000</v>
      </c>
      <c r="F137" s="55"/>
      <c r="G137" s="55">
        <f t="shared" si="7"/>
        <v>230054000</v>
      </c>
      <c r="H137" s="55"/>
      <c r="I137" s="55">
        <v>750000</v>
      </c>
      <c r="J137" s="55">
        <v>1640000</v>
      </c>
      <c r="K137" s="55"/>
      <c r="L137" s="55"/>
      <c r="M137" s="55"/>
      <c r="N137" s="56">
        <f t="shared" ref="N137:N181" si="8">SUM(C137,D137,G137,H137,I137,J137,K137,L137,M137)</f>
        <v>717792000</v>
      </c>
      <c r="Q137" s="21"/>
    </row>
    <row r="138" spans="1:17" s="57" customFormat="1" ht="19.5" customHeight="1" x14ac:dyDescent="0.25">
      <c r="A138" s="58"/>
      <c r="B138" s="54" t="s">
        <v>90</v>
      </c>
      <c r="C138" s="55">
        <v>9368000</v>
      </c>
      <c r="D138" s="55">
        <v>1692000</v>
      </c>
      <c r="E138" s="55">
        <v>3457000</v>
      </c>
      <c r="F138" s="55"/>
      <c r="G138" s="55">
        <f t="shared" si="7"/>
        <v>3457000</v>
      </c>
      <c r="H138" s="55"/>
      <c r="I138" s="55">
        <v>793000</v>
      </c>
      <c r="J138" s="55">
        <v>300000</v>
      </c>
      <c r="K138" s="55"/>
      <c r="L138" s="55"/>
      <c r="M138" s="55"/>
      <c r="N138" s="56">
        <f t="shared" si="8"/>
        <v>15610000</v>
      </c>
      <c r="Q138" s="21"/>
    </row>
    <row r="139" spans="1:17" ht="19.5" customHeight="1" x14ac:dyDescent="0.25">
      <c r="A139" s="45"/>
      <c r="B139" s="12" t="s">
        <v>91</v>
      </c>
      <c r="C139" s="18">
        <v>4063000</v>
      </c>
      <c r="D139" s="18">
        <v>601000</v>
      </c>
      <c r="E139" s="18">
        <v>1725000</v>
      </c>
      <c r="F139" s="18"/>
      <c r="G139" s="18">
        <f t="shared" si="2"/>
        <v>1725000</v>
      </c>
      <c r="H139" s="18"/>
      <c r="I139" s="18">
        <v>582000</v>
      </c>
      <c r="J139" s="18"/>
      <c r="K139" s="18"/>
      <c r="L139" s="18"/>
      <c r="M139" s="18"/>
      <c r="N139" s="14">
        <f t="shared" si="8"/>
        <v>6971000</v>
      </c>
      <c r="Q139" s="21"/>
    </row>
    <row r="140" spans="1:17" ht="19.5" customHeight="1" x14ac:dyDescent="0.25">
      <c r="B140" s="12" t="s">
        <v>92</v>
      </c>
      <c r="C140" s="18">
        <v>3977000</v>
      </c>
      <c r="D140" s="18">
        <v>581000</v>
      </c>
      <c r="E140" s="18">
        <v>1829000</v>
      </c>
      <c r="F140" s="18"/>
      <c r="G140" s="18">
        <f t="shared" si="2"/>
        <v>1829000</v>
      </c>
      <c r="H140" s="18"/>
      <c r="I140" s="18">
        <v>521000</v>
      </c>
      <c r="J140" s="18">
        <v>500000</v>
      </c>
      <c r="K140" s="18"/>
      <c r="L140" s="18"/>
      <c r="M140" s="18"/>
      <c r="N140" s="14">
        <f t="shared" si="8"/>
        <v>7408000</v>
      </c>
      <c r="Q140" s="21"/>
    </row>
    <row r="141" spans="1:17" ht="19.5" customHeight="1" x14ac:dyDescent="0.25">
      <c r="A141" s="45"/>
      <c r="B141" s="12" t="s">
        <v>93</v>
      </c>
      <c r="C141" s="18">
        <v>7477000</v>
      </c>
      <c r="D141" s="18">
        <v>1170000</v>
      </c>
      <c r="E141" s="18">
        <v>7128000</v>
      </c>
      <c r="F141" s="18"/>
      <c r="G141" s="18">
        <f t="shared" si="2"/>
        <v>7128000</v>
      </c>
      <c r="H141" s="18"/>
      <c r="I141" s="18">
        <v>2718000</v>
      </c>
      <c r="J141" s="18">
        <v>1200000</v>
      </c>
      <c r="K141" s="18"/>
      <c r="L141" s="18"/>
      <c r="M141" s="18"/>
      <c r="N141" s="14">
        <f t="shared" si="8"/>
        <v>19693000</v>
      </c>
      <c r="Q141" s="21"/>
    </row>
    <row r="142" spans="1:17" ht="19.5" customHeight="1" x14ac:dyDescent="0.25">
      <c r="B142" s="12" t="s">
        <v>94</v>
      </c>
      <c r="C142" s="18">
        <v>7767000</v>
      </c>
      <c r="D142" s="18">
        <v>1305000</v>
      </c>
      <c r="E142" s="18">
        <v>4062000</v>
      </c>
      <c r="F142" s="18"/>
      <c r="G142" s="18">
        <f t="shared" si="2"/>
        <v>4062000</v>
      </c>
      <c r="H142" s="18"/>
      <c r="I142" s="18">
        <v>2326000</v>
      </c>
      <c r="J142" s="18">
        <v>900000</v>
      </c>
      <c r="K142" s="18"/>
      <c r="L142" s="18"/>
      <c r="M142" s="18"/>
      <c r="N142" s="14">
        <f t="shared" si="8"/>
        <v>16360000</v>
      </c>
      <c r="Q142" s="21"/>
    </row>
    <row r="143" spans="1:17" ht="19.5" customHeight="1" x14ac:dyDescent="0.25">
      <c r="A143" s="45"/>
      <c r="B143" s="12" t="s">
        <v>95</v>
      </c>
      <c r="C143" s="18">
        <v>700310000</v>
      </c>
      <c r="D143" s="18">
        <v>139024000</v>
      </c>
      <c r="E143" s="18">
        <v>398763000</v>
      </c>
      <c r="F143" s="18"/>
      <c r="G143" s="18">
        <f t="shared" si="2"/>
        <v>398763000</v>
      </c>
      <c r="H143" s="18"/>
      <c r="I143" s="18">
        <v>657141000</v>
      </c>
      <c r="J143" s="18">
        <v>280732000</v>
      </c>
      <c r="K143" s="18">
        <v>1335092000</v>
      </c>
      <c r="L143" s="18"/>
      <c r="M143" s="18"/>
      <c r="N143" s="14">
        <f t="shared" si="8"/>
        <v>3511062000</v>
      </c>
      <c r="Q143" s="21"/>
    </row>
    <row r="144" spans="1:17" ht="19.5" customHeight="1" x14ac:dyDescent="0.25">
      <c r="B144" s="12" t="s">
        <v>123</v>
      </c>
      <c r="C144" s="18">
        <v>4616000</v>
      </c>
      <c r="D144" s="18">
        <v>779000</v>
      </c>
      <c r="E144" s="18">
        <v>2777000</v>
      </c>
      <c r="F144" s="18"/>
      <c r="G144" s="18">
        <f t="shared" si="2"/>
        <v>2777000</v>
      </c>
      <c r="H144" s="18"/>
      <c r="I144" s="18">
        <v>9510000</v>
      </c>
      <c r="J144" s="18">
        <v>869000</v>
      </c>
      <c r="K144" s="18"/>
      <c r="L144" s="18"/>
      <c r="M144" s="18"/>
      <c r="N144" s="14">
        <f t="shared" si="8"/>
        <v>18551000</v>
      </c>
      <c r="Q144" s="21"/>
    </row>
    <row r="145" spans="1:17" ht="19.5" customHeight="1" x14ac:dyDescent="0.25">
      <c r="A145" s="45"/>
      <c r="B145" s="12" t="s">
        <v>231</v>
      </c>
      <c r="C145" s="18">
        <v>9070000</v>
      </c>
      <c r="D145" s="18">
        <v>2565000</v>
      </c>
      <c r="E145" s="18">
        <v>10819000</v>
      </c>
      <c r="F145" s="18"/>
      <c r="G145" s="18">
        <f t="shared" si="2"/>
        <v>10819000</v>
      </c>
      <c r="H145" s="18"/>
      <c r="I145" s="18">
        <v>740000</v>
      </c>
      <c r="J145" s="18">
        <v>2000000</v>
      </c>
      <c r="K145" s="18"/>
      <c r="L145" s="18"/>
      <c r="M145" s="18"/>
      <c r="N145" s="14">
        <f t="shared" si="8"/>
        <v>25194000</v>
      </c>
      <c r="Q145" s="21"/>
    </row>
    <row r="146" spans="1:17" ht="19.5" customHeight="1" x14ac:dyDescent="0.25">
      <c r="B146" s="12" t="s">
        <v>96</v>
      </c>
      <c r="C146" s="18">
        <v>220200000</v>
      </c>
      <c r="D146" s="18">
        <v>37047000</v>
      </c>
      <c r="E146" s="18">
        <v>48419000</v>
      </c>
      <c r="F146" s="18"/>
      <c r="G146" s="18">
        <f t="shared" si="2"/>
        <v>48419000</v>
      </c>
      <c r="H146" s="18"/>
      <c r="I146" s="18">
        <v>9314000</v>
      </c>
      <c r="J146" s="18">
        <v>6500000</v>
      </c>
      <c r="K146" s="18"/>
      <c r="L146" s="18"/>
      <c r="M146" s="18"/>
      <c r="N146" s="14">
        <f t="shared" si="8"/>
        <v>321480000</v>
      </c>
      <c r="Q146" s="21"/>
    </row>
    <row r="147" spans="1:17" ht="19.5" customHeight="1" x14ac:dyDescent="0.25">
      <c r="A147" s="45"/>
      <c r="B147" s="12" t="s">
        <v>97</v>
      </c>
      <c r="C147" s="18">
        <v>298835000</v>
      </c>
      <c r="D147" s="18">
        <v>42530000</v>
      </c>
      <c r="E147" s="18">
        <v>33171000</v>
      </c>
      <c r="F147" s="18"/>
      <c r="G147" s="18">
        <f t="shared" ref="G147:G162" si="9">E147+F147</f>
        <v>33171000</v>
      </c>
      <c r="H147" s="18"/>
      <c r="I147" s="18">
        <v>17092000</v>
      </c>
      <c r="J147" s="18">
        <v>9300000</v>
      </c>
      <c r="K147" s="18"/>
      <c r="L147" s="18"/>
      <c r="M147" s="18"/>
      <c r="N147" s="14">
        <f t="shared" si="8"/>
        <v>400928000</v>
      </c>
      <c r="Q147" s="21"/>
    </row>
    <row r="148" spans="1:17" ht="19.5" customHeight="1" x14ac:dyDescent="0.25">
      <c r="B148" s="12" t="s">
        <v>98</v>
      </c>
      <c r="C148" s="18">
        <v>2043360000</v>
      </c>
      <c r="D148" s="18">
        <v>432150000</v>
      </c>
      <c r="E148" s="18">
        <v>228647000</v>
      </c>
      <c r="F148" s="18"/>
      <c r="G148" s="18">
        <f t="shared" si="9"/>
        <v>228647000</v>
      </c>
      <c r="H148" s="18"/>
      <c r="I148" s="18">
        <v>106172000</v>
      </c>
      <c r="J148" s="18">
        <v>452160000</v>
      </c>
      <c r="K148" s="18">
        <v>59862000</v>
      </c>
      <c r="L148" s="18">
        <v>161800000</v>
      </c>
      <c r="M148" s="18"/>
      <c r="N148" s="14">
        <f t="shared" si="8"/>
        <v>3484151000</v>
      </c>
      <c r="Q148" s="21"/>
    </row>
    <row r="149" spans="1:17" ht="19.5" customHeight="1" x14ac:dyDescent="0.25">
      <c r="A149" s="45"/>
      <c r="B149" s="12" t="s">
        <v>99</v>
      </c>
      <c r="C149" s="18">
        <v>175390000</v>
      </c>
      <c r="D149" s="18">
        <v>31054000</v>
      </c>
      <c r="E149" s="18">
        <v>90281000</v>
      </c>
      <c r="F149" s="18"/>
      <c r="G149" s="18">
        <f t="shared" si="9"/>
        <v>90281000</v>
      </c>
      <c r="H149" s="18"/>
      <c r="I149" s="18">
        <v>65343000</v>
      </c>
      <c r="J149" s="18">
        <v>166953000</v>
      </c>
      <c r="K149" s="18"/>
      <c r="L149" s="18"/>
      <c r="M149" s="18"/>
      <c r="N149" s="14">
        <f t="shared" si="8"/>
        <v>529021000</v>
      </c>
      <c r="Q149" s="21"/>
    </row>
    <row r="150" spans="1:17" ht="19.5" customHeight="1" x14ac:dyDescent="0.25">
      <c r="B150" s="12" t="s">
        <v>132</v>
      </c>
      <c r="C150" s="18">
        <v>58652000</v>
      </c>
      <c r="D150" s="18">
        <v>10360000</v>
      </c>
      <c r="E150" s="18">
        <v>8896000</v>
      </c>
      <c r="F150" s="18"/>
      <c r="G150" s="18">
        <f t="shared" si="9"/>
        <v>8896000</v>
      </c>
      <c r="H150" s="18"/>
      <c r="I150" s="18">
        <v>1556000</v>
      </c>
      <c r="J150" s="18">
        <v>72986000</v>
      </c>
      <c r="K150" s="18"/>
      <c r="L150" s="18"/>
      <c r="M150" s="18"/>
      <c r="N150" s="14">
        <f t="shared" si="8"/>
        <v>152450000</v>
      </c>
      <c r="Q150" s="21"/>
    </row>
    <row r="151" spans="1:17" ht="19.5" customHeight="1" x14ac:dyDescent="0.25">
      <c r="A151" s="45"/>
      <c r="B151" s="12" t="s">
        <v>100</v>
      </c>
      <c r="C151" s="18">
        <v>17640000</v>
      </c>
      <c r="D151" s="18">
        <v>2008000</v>
      </c>
      <c r="E151" s="18">
        <v>4689000</v>
      </c>
      <c r="F151" s="18"/>
      <c r="G151" s="18">
        <f t="shared" si="9"/>
        <v>4689000</v>
      </c>
      <c r="H151" s="18"/>
      <c r="I151" s="18">
        <v>1071000</v>
      </c>
      <c r="J151" s="18">
        <v>700000</v>
      </c>
      <c r="K151" s="18"/>
      <c r="L151" s="18"/>
      <c r="M151" s="18"/>
      <c r="N151" s="14">
        <f t="shared" si="8"/>
        <v>26108000</v>
      </c>
      <c r="Q151" s="21"/>
    </row>
    <row r="152" spans="1:17" ht="19.5" customHeight="1" x14ac:dyDescent="0.25">
      <c r="B152" s="12" t="s">
        <v>232</v>
      </c>
      <c r="C152" s="18">
        <v>340441000</v>
      </c>
      <c r="D152" s="18">
        <v>67023000</v>
      </c>
      <c r="E152" s="18">
        <v>39849000</v>
      </c>
      <c r="F152" s="18"/>
      <c r="G152" s="18">
        <f t="shared" si="9"/>
        <v>39849000</v>
      </c>
      <c r="H152" s="18"/>
      <c r="I152" s="18">
        <v>8146000</v>
      </c>
      <c r="J152" s="18">
        <v>18200000</v>
      </c>
      <c r="K152" s="18"/>
      <c r="L152" s="18"/>
      <c r="M152" s="18"/>
      <c r="N152" s="14">
        <f t="shared" si="8"/>
        <v>473659000</v>
      </c>
      <c r="Q152" s="21"/>
    </row>
    <row r="153" spans="1:17" ht="19.5" customHeight="1" x14ac:dyDescent="0.25">
      <c r="A153" s="45"/>
      <c r="B153" s="12" t="s">
        <v>178</v>
      </c>
      <c r="C153" s="18">
        <v>49398000</v>
      </c>
      <c r="D153" s="18">
        <v>6858000</v>
      </c>
      <c r="E153" s="18">
        <v>22825000</v>
      </c>
      <c r="F153" s="18"/>
      <c r="G153" s="18">
        <f t="shared" si="9"/>
        <v>22825000</v>
      </c>
      <c r="H153" s="18"/>
      <c r="I153" s="18">
        <v>17041000</v>
      </c>
      <c r="J153" s="18">
        <v>6043000</v>
      </c>
      <c r="K153" s="18"/>
      <c r="L153" s="18"/>
      <c r="M153" s="18"/>
      <c r="N153" s="14">
        <f t="shared" si="8"/>
        <v>102165000</v>
      </c>
      <c r="Q153" s="21"/>
    </row>
    <row r="154" spans="1:17" ht="19.5" customHeight="1" x14ac:dyDescent="0.25">
      <c r="B154" s="12" t="s">
        <v>101</v>
      </c>
      <c r="C154" s="18">
        <v>4041000</v>
      </c>
      <c r="D154" s="18">
        <v>573000</v>
      </c>
      <c r="E154" s="18">
        <v>1584000</v>
      </c>
      <c r="F154" s="18"/>
      <c r="G154" s="18">
        <f t="shared" si="9"/>
        <v>1584000</v>
      </c>
      <c r="H154" s="18"/>
      <c r="I154" s="18">
        <v>196000</v>
      </c>
      <c r="J154" s="18">
        <v>2137000</v>
      </c>
      <c r="K154" s="18">
        <v>4735000</v>
      </c>
      <c r="L154" s="18"/>
      <c r="M154" s="18"/>
      <c r="N154" s="14">
        <f t="shared" si="8"/>
        <v>13266000</v>
      </c>
      <c r="Q154" s="21"/>
    </row>
    <row r="155" spans="1:17" ht="19.5" customHeight="1" x14ac:dyDescent="0.25">
      <c r="A155" s="45"/>
      <c r="B155" s="12" t="s">
        <v>102</v>
      </c>
      <c r="C155" s="18">
        <v>82133000</v>
      </c>
      <c r="D155" s="18">
        <v>12930000</v>
      </c>
      <c r="E155" s="18">
        <v>19136000</v>
      </c>
      <c r="F155" s="18"/>
      <c r="G155" s="18">
        <f t="shared" si="9"/>
        <v>19136000</v>
      </c>
      <c r="H155" s="18"/>
      <c r="I155" s="18">
        <v>59780000</v>
      </c>
      <c r="J155" s="18">
        <v>38252000</v>
      </c>
      <c r="K155" s="18"/>
      <c r="L155" s="18"/>
      <c r="M155" s="18"/>
      <c r="N155" s="14">
        <f t="shared" si="8"/>
        <v>212231000</v>
      </c>
      <c r="Q155" s="21"/>
    </row>
    <row r="156" spans="1:17" ht="19.5" customHeight="1" x14ac:dyDescent="0.25">
      <c r="B156" s="12" t="s">
        <v>221</v>
      </c>
      <c r="C156" s="18">
        <v>74237000</v>
      </c>
      <c r="D156" s="18">
        <v>9795000</v>
      </c>
      <c r="E156" s="18">
        <v>12384000</v>
      </c>
      <c r="F156" s="18"/>
      <c r="G156" s="18">
        <f t="shared" si="9"/>
        <v>12384000</v>
      </c>
      <c r="H156" s="18"/>
      <c r="I156" s="18">
        <v>2616000</v>
      </c>
      <c r="J156" s="18">
        <v>1807000</v>
      </c>
      <c r="K156" s="18"/>
      <c r="L156" s="18"/>
      <c r="M156" s="18"/>
      <c r="N156" s="14">
        <f t="shared" si="8"/>
        <v>100839000</v>
      </c>
      <c r="Q156" s="21"/>
    </row>
    <row r="157" spans="1:17" ht="19.5" customHeight="1" x14ac:dyDescent="0.25">
      <c r="A157" s="45"/>
      <c r="B157" s="12" t="s">
        <v>233</v>
      </c>
      <c r="C157" s="18">
        <v>211415000</v>
      </c>
      <c r="D157" s="18">
        <v>27204000</v>
      </c>
      <c r="E157" s="18">
        <v>30849000</v>
      </c>
      <c r="F157" s="18"/>
      <c r="G157" s="18">
        <f t="shared" si="9"/>
        <v>30849000</v>
      </c>
      <c r="H157" s="18"/>
      <c r="I157" s="18">
        <v>1214676000</v>
      </c>
      <c r="J157" s="18">
        <v>13462000</v>
      </c>
      <c r="K157" s="18"/>
      <c r="L157" s="18">
        <v>306711000</v>
      </c>
      <c r="M157" s="18"/>
      <c r="N157" s="14">
        <f t="shared" si="8"/>
        <v>1804317000</v>
      </c>
      <c r="Q157" s="21"/>
    </row>
    <row r="158" spans="1:17" ht="19.5" customHeight="1" x14ac:dyDescent="0.25">
      <c r="B158" s="12" t="s">
        <v>117</v>
      </c>
      <c r="C158" s="18">
        <v>59534000</v>
      </c>
      <c r="D158" s="18">
        <v>8015000</v>
      </c>
      <c r="E158" s="18">
        <v>26852000</v>
      </c>
      <c r="F158" s="18"/>
      <c r="G158" s="18">
        <f t="shared" si="9"/>
        <v>26852000</v>
      </c>
      <c r="H158" s="18"/>
      <c r="I158" s="18">
        <v>358886000</v>
      </c>
      <c r="J158" s="18">
        <v>3253000</v>
      </c>
      <c r="K158" s="18">
        <v>32607000</v>
      </c>
      <c r="L158" s="18"/>
      <c r="M158" s="18"/>
      <c r="N158" s="14">
        <f t="shared" si="8"/>
        <v>489147000</v>
      </c>
      <c r="Q158" s="21"/>
    </row>
    <row r="159" spans="1:17" ht="19.5" customHeight="1" x14ac:dyDescent="0.25">
      <c r="A159" s="45"/>
      <c r="B159" s="12" t="s">
        <v>124</v>
      </c>
      <c r="C159" s="18">
        <v>28160000</v>
      </c>
      <c r="D159" s="18">
        <v>5350000</v>
      </c>
      <c r="E159" s="18">
        <v>11182000</v>
      </c>
      <c r="F159" s="18"/>
      <c r="G159" s="18">
        <f t="shared" si="9"/>
        <v>11182000</v>
      </c>
      <c r="H159" s="18"/>
      <c r="I159" s="18">
        <v>459000</v>
      </c>
      <c r="J159" s="18">
        <v>16652000</v>
      </c>
      <c r="K159" s="18">
        <v>26196000</v>
      </c>
      <c r="L159" s="18"/>
      <c r="M159" s="18"/>
      <c r="N159" s="14">
        <f t="shared" si="8"/>
        <v>87999000</v>
      </c>
      <c r="Q159" s="21"/>
    </row>
    <row r="160" spans="1:17" ht="19.5" customHeight="1" x14ac:dyDescent="0.25">
      <c r="B160" s="12" t="s">
        <v>103</v>
      </c>
      <c r="C160" s="18">
        <v>27938000</v>
      </c>
      <c r="D160" s="18">
        <v>4127000</v>
      </c>
      <c r="E160" s="18">
        <v>3816000</v>
      </c>
      <c r="F160" s="18"/>
      <c r="G160" s="18">
        <f t="shared" si="9"/>
        <v>3816000</v>
      </c>
      <c r="H160" s="18"/>
      <c r="I160" s="18">
        <v>3131000</v>
      </c>
      <c r="J160" s="18">
        <v>1003000</v>
      </c>
      <c r="K160" s="18"/>
      <c r="L160" s="18"/>
      <c r="M160" s="18"/>
      <c r="N160" s="14">
        <f t="shared" si="8"/>
        <v>40015000</v>
      </c>
      <c r="Q160" s="21"/>
    </row>
    <row r="161" spans="1:17" ht="19.5" customHeight="1" x14ac:dyDescent="0.25">
      <c r="A161" s="45"/>
      <c r="B161" s="12" t="s">
        <v>104</v>
      </c>
      <c r="C161" s="18">
        <v>239392000</v>
      </c>
      <c r="D161" s="18">
        <v>45913000</v>
      </c>
      <c r="E161" s="18">
        <v>17778000</v>
      </c>
      <c r="F161" s="18"/>
      <c r="G161" s="18">
        <f t="shared" si="9"/>
        <v>17778000</v>
      </c>
      <c r="H161" s="18"/>
      <c r="I161" s="18">
        <v>26140000</v>
      </c>
      <c r="J161" s="18">
        <v>316678000</v>
      </c>
      <c r="K161" s="18"/>
      <c r="L161" s="18"/>
      <c r="M161" s="18"/>
      <c r="N161" s="14">
        <f t="shared" si="8"/>
        <v>645901000</v>
      </c>
      <c r="Q161" s="21"/>
    </row>
    <row r="162" spans="1:17" ht="19.5" customHeight="1" x14ac:dyDescent="0.25">
      <c r="B162" s="12" t="s">
        <v>222</v>
      </c>
      <c r="C162" s="18">
        <v>70589000</v>
      </c>
      <c r="D162" s="18">
        <v>8418000</v>
      </c>
      <c r="E162" s="18">
        <v>348669000</v>
      </c>
      <c r="F162" s="18"/>
      <c r="G162" s="18">
        <f t="shared" si="9"/>
        <v>348669000</v>
      </c>
      <c r="H162" s="18"/>
      <c r="I162" s="18">
        <v>30000</v>
      </c>
      <c r="J162" s="18">
        <v>566490000</v>
      </c>
      <c r="K162" s="18"/>
      <c r="L162" s="18"/>
      <c r="M162" s="18"/>
      <c r="N162" s="14">
        <f t="shared" si="8"/>
        <v>994196000</v>
      </c>
      <c r="Q162" s="21"/>
    </row>
    <row r="163" spans="1:17" ht="19.5" customHeight="1" x14ac:dyDescent="0.25">
      <c r="A163" s="45"/>
      <c r="B163" s="12" t="s">
        <v>105</v>
      </c>
      <c r="C163" s="18">
        <v>39487000</v>
      </c>
      <c r="D163" s="18">
        <v>5368000</v>
      </c>
      <c r="E163" s="18">
        <v>6254000</v>
      </c>
      <c r="F163" s="18"/>
      <c r="G163" s="18">
        <f t="shared" ref="G163:G181" si="10">E163+F163</f>
        <v>6254000</v>
      </c>
      <c r="H163" s="18"/>
      <c r="I163" s="18">
        <v>5445000</v>
      </c>
      <c r="J163" s="18">
        <v>2548000</v>
      </c>
      <c r="K163" s="18"/>
      <c r="L163" s="18"/>
      <c r="M163" s="18"/>
      <c r="N163" s="14">
        <f t="shared" si="8"/>
        <v>59102000</v>
      </c>
      <c r="Q163" s="21"/>
    </row>
    <row r="164" spans="1:17" ht="19.5" customHeight="1" x14ac:dyDescent="0.25">
      <c r="B164" s="12" t="s">
        <v>125</v>
      </c>
      <c r="C164" s="18">
        <v>16833000</v>
      </c>
      <c r="D164" s="18">
        <v>3769000</v>
      </c>
      <c r="E164" s="18">
        <v>4881000</v>
      </c>
      <c r="F164" s="18"/>
      <c r="G164" s="18">
        <f t="shared" si="10"/>
        <v>4881000</v>
      </c>
      <c r="H164" s="18"/>
      <c r="I164" s="18">
        <v>154000</v>
      </c>
      <c r="J164" s="18">
        <v>5000000</v>
      </c>
      <c r="K164" s="18"/>
      <c r="L164" s="18"/>
      <c r="M164" s="18"/>
      <c r="N164" s="14">
        <f t="shared" si="8"/>
        <v>30637000</v>
      </c>
      <c r="Q164" s="21"/>
    </row>
    <row r="165" spans="1:17" ht="19.5" customHeight="1" x14ac:dyDescent="0.25">
      <c r="A165" s="45"/>
      <c r="B165" s="12" t="s">
        <v>106</v>
      </c>
      <c r="C165" s="18">
        <v>30196000</v>
      </c>
      <c r="D165" s="18">
        <v>4891000</v>
      </c>
      <c r="E165" s="18">
        <v>10027000</v>
      </c>
      <c r="F165" s="18"/>
      <c r="G165" s="18">
        <f t="shared" si="10"/>
        <v>10027000</v>
      </c>
      <c r="H165" s="18"/>
      <c r="I165" s="18">
        <v>305436000</v>
      </c>
      <c r="J165" s="18">
        <v>1298000</v>
      </c>
      <c r="K165" s="18"/>
      <c r="L165" s="18"/>
      <c r="M165" s="18"/>
      <c r="N165" s="14">
        <f t="shared" si="8"/>
        <v>351848000</v>
      </c>
      <c r="Q165" s="21"/>
    </row>
    <row r="166" spans="1:17" ht="19.5" customHeight="1" x14ac:dyDescent="0.25">
      <c r="B166" s="12" t="s">
        <v>133</v>
      </c>
      <c r="C166" s="18">
        <v>2583071000</v>
      </c>
      <c r="D166" s="18">
        <v>533528000</v>
      </c>
      <c r="E166" s="18">
        <v>2570782000</v>
      </c>
      <c r="F166" s="18"/>
      <c r="G166" s="18">
        <f t="shared" si="10"/>
        <v>2570782000</v>
      </c>
      <c r="H166" s="18"/>
      <c r="I166" s="18">
        <v>7906704000</v>
      </c>
      <c r="J166" s="18">
        <v>7601238000</v>
      </c>
      <c r="K166" s="18"/>
      <c r="L166" s="18"/>
      <c r="M166" s="18"/>
      <c r="N166" s="14">
        <f t="shared" si="8"/>
        <v>21195323000</v>
      </c>
      <c r="Q166" s="21"/>
    </row>
    <row r="167" spans="1:17" ht="19.5" customHeight="1" x14ac:dyDescent="0.25">
      <c r="A167" s="45"/>
      <c r="B167" s="12" t="s">
        <v>128</v>
      </c>
      <c r="C167" s="18">
        <v>28524000</v>
      </c>
      <c r="D167" s="18">
        <v>5213000</v>
      </c>
      <c r="E167" s="18">
        <v>3210000</v>
      </c>
      <c r="F167" s="18"/>
      <c r="G167" s="18">
        <f t="shared" si="10"/>
        <v>3210000</v>
      </c>
      <c r="H167" s="18"/>
      <c r="I167" s="18">
        <v>858000</v>
      </c>
      <c r="J167" s="18">
        <v>7500000</v>
      </c>
      <c r="K167" s="18"/>
      <c r="L167" s="18"/>
      <c r="M167" s="18"/>
      <c r="N167" s="14">
        <f t="shared" si="8"/>
        <v>45305000</v>
      </c>
      <c r="Q167" s="21"/>
    </row>
    <row r="168" spans="1:17" ht="19.5" customHeight="1" x14ac:dyDescent="0.25">
      <c r="B168" s="12" t="s">
        <v>107</v>
      </c>
      <c r="C168" s="18">
        <v>4446000</v>
      </c>
      <c r="D168" s="18">
        <v>728000</v>
      </c>
      <c r="E168" s="18">
        <v>3604000</v>
      </c>
      <c r="F168" s="18"/>
      <c r="G168" s="18">
        <f t="shared" si="10"/>
        <v>3604000</v>
      </c>
      <c r="H168" s="18"/>
      <c r="I168" s="18"/>
      <c r="J168" s="18">
        <v>2592000</v>
      </c>
      <c r="K168" s="18">
        <v>79550000</v>
      </c>
      <c r="L168" s="18"/>
      <c r="M168" s="18"/>
      <c r="N168" s="14">
        <f t="shared" si="8"/>
        <v>90920000</v>
      </c>
      <c r="Q168" s="21"/>
    </row>
    <row r="169" spans="1:17" ht="19.5" customHeight="1" x14ac:dyDescent="0.25">
      <c r="A169" s="45"/>
      <c r="B169" s="12" t="s">
        <v>108</v>
      </c>
      <c r="C169" s="18">
        <v>5136000</v>
      </c>
      <c r="D169" s="18">
        <v>926000</v>
      </c>
      <c r="E169" s="18">
        <v>3274000</v>
      </c>
      <c r="F169" s="18"/>
      <c r="G169" s="18">
        <f t="shared" si="10"/>
        <v>3274000</v>
      </c>
      <c r="H169" s="18"/>
      <c r="I169" s="18"/>
      <c r="J169" s="18">
        <v>6728000</v>
      </c>
      <c r="K169" s="18">
        <v>102186000</v>
      </c>
      <c r="L169" s="18"/>
      <c r="M169" s="18"/>
      <c r="N169" s="14">
        <f t="shared" si="8"/>
        <v>118250000</v>
      </c>
      <c r="Q169" s="21"/>
    </row>
    <row r="170" spans="1:17" ht="19.5" customHeight="1" x14ac:dyDescent="0.25">
      <c r="B170" s="12" t="s">
        <v>109</v>
      </c>
      <c r="C170" s="18">
        <v>3862000</v>
      </c>
      <c r="D170" s="18">
        <v>672000</v>
      </c>
      <c r="E170" s="18">
        <v>2435000</v>
      </c>
      <c r="F170" s="18"/>
      <c r="G170" s="18">
        <f t="shared" si="10"/>
        <v>2435000</v>
      </c>
      <c r="H170" s="18"/>
      <c r="I170" s="18">
        <v>22000</v>
      </c>
      <c r="J170" s="18">
        <v>2470000</v>
      </c>
      <c r="K170" s="18">
        <v>77045000</v>
      </c>
      <c r="L170" s="18"/>
      <c r="M170" s="18"/>
      <c r="N170" s="14">
        <f t="shared" si="8"/>
        <v>86506000</v>
      </c>
      <c r="Q170" s="21"/>
    </row>
    <row r="171" spans="1:17" ht="19.5" customHeight="1" x14ac:dyDescent="0.25">
      <c r="A171" s="45"/>
      <c r="B171" s="12" t="s">
        <v>37</v>
      </c>
      <c r="C171" s="18">
        <v>2283791000</v>
      </c>
      <c r="D171" s="18">
        <v>418909000</v>
      </c>
      <c r="E171" s="18">
        <v>178075000</v>
      </c>
      <c r="F171" s="18"/>
      <c r="G171" s="18">
        <f t="shared" si="10"/>
        <v>178075000</v>
      </c>
      <c r="H171" s="18"/>
      <c r="I171" s="18">
        <v>55234000</v>
      </c>
      <c r="J171" s="18">
        <v>6318210000</v>
      </c>
      <c r="K171" s="18">
        <v>200000000</v>
      </c>
      <c r="L171" s="18"/>
      <c r="M171" s="18"/>
      <c r="N171" s="14">
        <f t="shared" si="8"/>
        <v>9454219000</v>
      </c>
      <c r="Q171" s="21"/>
    </row>
    <row r="172" spans="1:17" ht="19.5" customHeight="1" x14ac:dyDescent="0.25">
      <c r="B172" s="12" t="s">
        <v>118</v>
      </c>
      <c r="C172" s="18">
        <v>1902000</v>
      </c>
      <c r="D172" s="18">
        <v>401000</v>
      </c>
      <c r="E172" s="18">
        <v>1040000</v>
      </c>
      <c r="F172" s="18"/>
      <c r="G172" s="18">
        <f t="shared" si="10"/>
        <v>1040000</v>
      </c>
      <c r="H172" s="18"/>
      <c r="I172" s="18"/>
      <c r="J172" s="18">
        <v>885000</v>
      </c>
      <c r="K172" s="18"/>
      <c r="L172" s="18"/>
      <c r="M172" s="18"/>
      <c r="N172" s="14">
        <f t="shared" si="8"/>
        <v>4228000</v>
      </c>
      <c r="Q172" s="21"/>
    </row>
    <row r="173" spans="1:17" ht="19.5" customHeight="1" x14ac:dyDescent="0.25">
      <c r="A173" s="45"/>
      <c r="B173" s="12" t="s">
        <v>119</v>
      </c>
      <c r="C173" s="18">
        <v>86918000</v>
      </c>
      <c r="D173" s="18">
        <v>14766000</v>
      </c>
      <c r="E173" s="18">
        <v>55194000</v>
      </c>
      <c r="F173" s="18"/>
      <c r="G173" s="18">
        <f t="shared" si="10"/>
        <v>55194000</v>
      </c>
      <c r="H173" s="18"/>
      <c r="I173" s="18">
        <v>2831000</v>
      </c>
      <c r="J173" s="18">
        <v>9936000</v>
      </c>
      <c r="K173" s="18"/>
      <c r="L173" s="18"/>
      <c r="M173" s="18"/>
      <c r="N173" s="14">
        <f t="shared" si="8"/>
        <v>169645000</v>
      </c>
      <c r="Q173" s="21"/>
    </row>
    <row r="174" spans="1:17" ht="19.5" customHeight="1" x14ac:dyDescent="0.25">
      <c r="A174" s="45"/>
      <c r="B174" s="12" t="s">
        <v>126</v>
      </c>
      <c r="C174" s="18">
        <v>22571000</v>
      </c>
      <c r="D174" s="18">
        <v>3466000</v>
      </c>
      <c r="E174" s="18">
        <v>6630000</v>
      </c>
      <c r="F174" s="18"/>
      <c r="G174" s="18">
        <f t="shared" ref="G174:G179" si="11">E174+F174</f>
        <v>6630000</v>
      </c>
      <c r="H174" s="18"/>
      <c r="I174" s="18">
        <v>866000</v>
      </c>
      <c r="J174" s="18">
        <v>1975000</v>
      </c>
      <c r="K174" s="18"/>
      <c r="L174" s="18"/>
      <c r="M174" s="18"/>
      <c r="N174" s="14">
        <f t="shared" si="8"/>
        <v>35508000</v>
      </c>
      <c r="Q174" s="21"/>
    </row>
    <row r="175" spans="1:17" ht="19.5" customHeight="1" x14ac:dyDescent="0.25">
      <c r="A175" s="45"/>
      <c r="B175" s="12" t="s">
        <v>179</v>
      </c>
      <c r="C175" s="18">
        <v>7727000</v>
      </c>
      <c r="D175" s="18">
        <v>1119000</v>
      </c>
      <c r="E175" s="18">
        <v>4394000</v>
      </c>
      <c r="F175" s="18"/>
      <c r="G175" s="18">
        <f t="shared" si="11"/>
        <v>4394000</v>
      </c>
      <c r="H175" s="18"/>
      <c r="I175" s="18">
        <v>382000</v>
      </c>
      <c r="J175" s="18">
        <v>3500000</v>
      </c>
      <c r="K175" s="18"/>
      <c r="L175" s="18"/>
      <c r="M175" s="18"/>
      <c r="N175" s="14">
        <f t="shared" si="8"/>
        <v>17122000</v>
      </c>
      <c r="Q175" s="21"/>
    </row>
    <row r="176" spans="1:17" ht="19.5" customHeight="1" x14ac:dyDescent="0.25">
      <c r="A176" s="45"/>
      <c r="B176" s="12" t="s">
        <v>134</v>
      </c>
      <c r="C176" s="18">
        <v>15898000</v>
      </c>
      <c r="D176" s="18">
        <v>3000000</v>
      </c>
      <c r="E176" s="18">
        <v>21000000</v>
      </c>
      <c r="F176" s="18"/>
      <c r="G176" s="18">
        <f t="shared" si="11"/>
        <v>21000000</v>
      </c>
      <c r="H176" s="18"/>
      <c r="I176" s="18">
        <v>465000</v>
      </c>
      <c r="J176" s="18">
        <v>7590000</v>
      </c>
      <c r="K176" s="18">
        <v>31625000</v>
      </c>
      <c r="L176" s="18"/>
      <c r="M176" s="18"/>
      <c r="N176" s="14">
        <f t="shared" si="8"/>
        <v>79578000</v>
      </c>
      <c r="Q176" s="21"/>
    </row>
    <row r="177" spans="1:17" ht="19.5" customHeight="1" x14ac:dyDescent="0.25">
      <c r="A177" s="45"/>
      <c r="B177" s="12" t="s">
        <v>223</v>
      </c>
      <c r="C177" s="18">
        <v>1191000</v>
      </c>
      <c r="D177" s="18">
        <v>116000</v>
      </c>
      <c r="E177" s="18">
        <v>1848000</v>
      </c>
      <c r="F177" s="18"/>
      <c r="G177" s="18">
        <f t="shared" si="11"/>
        <v>1848000</v>
      </c>
      <c r="H177" s="18"/>
      <c r="I177" s="18">
        <v>36000</v>
      </c>
      <c r="J177" s="18">
        <v>1000000</v>
      </c>
      <c r="K177" s="18"/>
      <c r="L177" s="18"/>
      <c r="M177" s="18"/>
      <c r="N177" s="14">
        <f t="shared" si="8"/>
        <v>4191000</v>
      </c>
      <c r="Q177" s="21"/>
    </row>
    <row r="178" spans="1:17" ht="19.5" customHeight="1" x14ac:dyDescent="0.25">
      <c r="A178" s="45"/>
      <c r="B178" s="12" t="s">
        <v>224</v>
      </c>
      <c r="C178" s="18">
        <v>2881000</v>
      </c>
      <c r="D178" s="18">
        <v>408000</v>
      </c>
      <c r="E178" s="18">
        <v>1217000</v>
      </c>
      <c r="F178" s="18"/>
      <c r="G178" s="18">
        <f t="shared" si="11"/>
        <v>1217000</v>
      </c>
      <c r="H178" s="18"/>
      <c r="I178" s="18">
        <v>131000</v>
      </c>
      <c r="J178" s="18">
        <v>1000000</v>
      </c>
      <c r="K178" s="18"/>
      <c r="L178" s="18"/>
      <c r="M178" s="18"/>
      <c r="N178" s="14">
        <f t="shared" si="8"/>
        <v>5637000</v>
      </c>
      <c r="Q178" s="21"/>
    </row>
    <row r="179" spans="1:17" ht="19.5" customHeight="1" x14ac:dyDescent="0.25">
      <c r="A179" s="45"/>
      <c r="B179" s="12" t="s">
        <v>225</v>
      </c>
      <c r="C179" s="18">
        <v>53860000</v>
      </c>
      <c r="D179" s="18">
        <v>9646000</v>
      </c>
      <c r="E179" s="18">
        <v>13381000</v>
      </c>
      <c r="F179" s="18"/>
      <c r="G179" s="18">
        <f t="shared" si="11"/>
        <v>13381000</v>
      </c>
      <c r="H179" s="18"/>
      <c r="I179" s="18">
        <v>172473000</v>
      </c>
      <c r="J179" s="18">
        <v>11835000</v>
      </c>
      <c r="K179" s="18"/>
      <c r="L179" s="18">
        <v>1947000</v>
      </c>
      <c r="M179" s="18"/>
      <c r="N179" s="14">
        <f t="shared" si="8"/>
        <v>263142000</v>
      </c>
      <c r="Q179" s="21"/>
    </row>
    <row r="180" spans="1:17" ht="19.5" customHeight="1" x14ac:dyDescent="0.25">
      <c r="B180" s="12" t="s">
        <v>234</v>
      </c>
      <c r="C180" s="18">
        <v>11235000</v>
      </c>
      <c r="D180" s="18">
        <v>2144000</v>
      </c>
      <c r="E180" s="18">
        <v>10000000</v>
      </c>
      <c r="F180" s="18"/>
      <c r="G180" s="18">
        <f t="shared" si="10"/>
        <v>10000000</v>
      </c>
      <c r="H180" s="18"/>
      <c r="I180" s="18">
        <v>150000</v>
      </c>
      <c r="J180" s="18">
        <v>1000000</v>
      </c>
      <c r="K180" s="18"/>
      <c r="L180" s="18"/>
      <c r="M180" s="18"/>
      <c r="N180" s="14">
        <f t="shared" si="8"/>
        <v>24529000</v>
      </c>
      <c r="Q180" s="21"/>
    </row>
    <row r="181" spans="1:17" ht="19.5" customHeight="1" thickBot="1" x14ac:dyDescent="0.3">
      <c r="A181" s="45"/>
      <c r="B181" s="12" t="s">
        <v>235</v>
      </c>
      <c r="C181" s="18">
        <v>13390000</v>
      </c>
      <c r="D181" s="18">
        <v>2840000</v>
      </c>
      <c r="E181" s="18">
        <v>8000000</v>
      </c>
      <c r="F181" s="18"/>
      <c r="G181" s="18">
        <f t="shared" si="10"/>
        <v>8000000</v>
      </c>
      <c r="H181" s="18"/>
      <c r="I181" s="18"/>
      <c r="J181" s="18">
        <v>1000000</v>
      </c>
      <c r="K181" s="18"/>
      <c r="L181" s="18"/>
      <c r="M181" s="18"/>
      <c r="N181" s="14">
        <f t="shared" si="8"/>
        <v>25230000</v>
      </c>
      <c r="Q181" s="21"/>
    </row>
    <row r="182" spans="1:17" s="17" customFormat="1" ht="21" customHeight="1" thickBot="1" x14ac:dyDescent="0.3">
      <c r="A182" s="47"/>
      <c r="B182" s="19" t="s">
        <v>110</v>
      </c>
      <c r="C182" s="20">
        <f t="shared" ref="C182:M182" si="12">SUM(C8:C181)</f>
        <v>35466641000</v>
      </c>
      <c r="D182" s="20">
        <f t="shared" si="12"/>
        <v>5917767000</v>
      </c>
      <c r="E182" s="20">
        <f>SUM(E8:E181)</f>
        <v>6894222000</v>
      </c>
      <c r="F182" s="20">
        <f t="shared" si="12"/>
        <v>0</v>
      </c>
      <c r="G182" s="20">
        <f t="shared" si="12"/>
        <v>6894222000</v>
      </c>
      <c r="H182" s="20">
        <f t="shared" si="12"/>
        <v>0</v>
      </c>
      <c r="I182" s="20">
        <f>SUM(I8:I181)</f>
        <v>12044831000</v>
      </c>
      <c r="J182" s="20">
        <f>SUM(J8:J181)</f>
        <v>19680357000</v>
      </c>
      <c r="K182" s="20">
        <f t="shared" si="12"/>
        <v>1948898000</v>
      </c>
      <c r="L182" s="20">
        <f t="shared" si="12"/>
        <v>470458000</v>
      </c>
      <c r="M182" s="20">
        <f t="shared" si="12"/>
        <v>0</v>
      </c>
      <c r="N182" s="20">
        <f>SUM(N8:N181)</f>
        <v>82423174000</v>
      </c>
    </row>
    <row r="184" spans="1:17" x14ac:dyDescent="0.25">
      <c r="C184" s="21"/>
      <c r="D184" s="21"/>
      <c r="F184" s="39"/>
      <c r="G184" s="21"/>
      <c r="N184" s="21"/>
    </row>
    <row r="185" spans="1:17" x14ac:dyDescent="0.25">
      <c r="C185" s="21"/>
      <c r="F185" s="39"/>
      <c r="G185" s="21"/>
    </row>
    <row r="186" spans="1:17" x14ac:dyDescent="0.25">
      <c r="E186" s="21"/>
      <c r="F186" s="39"/>
      <c r="G186" s="21"/>
    </row>
    <row r="187" spans="1:17" x14ac:dyDescent="0.25">
      <c r="C187" s="21"/>
      <c r="E187" s="21"/>
    </row>
    <row r="189" spans="1:17" x14ac:dyDescent="0.25">
      <c r="C189" s="21"/>
    </row>
    <row r="190" spans="1:17" x14ac:dyDescent="0.25">
      <c r="C190" s="21"/>
    </row>
    <row r="191" spans="1:17" x14ac:dyDescent="0.25">
      <c r="C191" s="21"/>
    </row>
    <row r="193" spans="3:3" x14ac:dyDescent="0.25">
      <c r="C193" s="21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7" fitToHeight="4" orientation="landscape" r:id="rId1"/>
  <rowBreaks count="1" manualBreakCount="1">
    <brk id="92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zoomScale="55" zoomScaleNormal="55" workbookViewId="0">
      <selection activeCell="R23" sqref="R23"/>
    </sheetView>
  </sheetViews>
  <sheetFormatPr defaultRowHeight="15" x14ac:dyDescent="0.25"/>
  <cols>
    <col min="1" max="1" width="13.140625" style="3" customWidth="1"/>
    <col min="2" max="2" width="75.5703125" style="3" customWidth="1"/>
    <col min="3" max="3" width="27.7109375" style="3" customWidth="1"/>
    <col min="4" max="7" width="24.5703125" style="3" customWidth="1"/>
    <col min="8" max="8" width="25.85546875" style="3" customWidth="1"/>
    <col min="9" max="9" width="26.5703125" style="3" bestFit="1" customWidth="1"/>
    <col min="10" max="13" width="24.5703125" style="3" customWidth="1"/>
    <col min="14" max="14" width="29.7109375" style="3" customWidth="1"/>
    <col min="15" max="15" width="9.140625" style="3"/>
    <col min="16" max="16" width="18" style="3" bestFit="1" customWidth="1"/>
    <col min="17" max="17" width="15.5703125" style="3" customWidth="1"/>
    <col min="18" max="18" width="9.140625" style="3"/>
    <col min="19" max="19" width="13.140625" style="3" bestFit="1" customWidth="1"/>
    <col min="20" max="16384" width="9.140625" style="3"/>
  </cols>
  <sheetData>
    <row r="1" spans="1:17" ht="20.100000000000001" customHeight="1" x14ac:dyDescent="0.25">
      <c r="A1" s="1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7" ht="20.100000000000001" customHeight="1" x14ac:dyDescent="0.25">
      <c r="A2" s="27"/>
      <c r="B2" s="63" t="s">
        <v>0</v>
      </c>
      <c r="C2" s="63" t="s">
        <v>0</v>
      </c>
      <c r="D2" s="63" t="s">
        <v>0</v>
      </c>
      <c r="E2" s="63" t="s">
        <v>0</v>
      </c>
      <c r="F2" s="63"/>
      <c r="G2" s="63"/>
      <c r="H2" s="63" t="s">
        <v>0</v>
      </c>
      <c r="I2" s="63" t="s">
        <v>0</v>
      </c>
      <c r="J2" s="63" t="s">
        <v>0</v>
      </c>
      <c r="K2" s="63" t="s">
        <v>0</v>
      </c>
      <c r="L2" s="63" t="s">
        <v>0</v>
      </c>
      <c r="M2" s="63" t="s">
        <v>0</v>
      </c>
      <c r="N2" s="63" t="s">
        <v>0</v>
      </c>
    </row>
    <row r="3" spans="1:17" ht="20.100000000000001" customHeight="1" x14ac:dyDescent="0.25">
      <c r="B3" s="63" t="s">
        <v>1</v>
      </c>
      <c r="C3" s="63" t="s">
        <v>0</v>
      </c>
      <c r="D3" s="63" t="s">
        <v>0</v>
      </c>
      <c r="E3" s="63" t="s">
        <v>0</v>
      </c>
      <c r="F3" s="63"/>
      <c r="G3" s="63"/>
      <c r="H3" s="63" t="s">
        <v>0</v>
      </c>
      <c r="I3" s="63" t="s">
        <v>0</v>
      </c>
      <c r="J3" s="63" t="s">
        <v>0</v>
      </c>
      <c r="K3" s="63" t="s">
        <v>0</v>
      </c>
      <c r="L3" s="63" t="s">
        <v>0</v>
      </c>
      <c r="M3" s="63" t="s">
        <v>0</v>
      </c>
      <c r="N3" s="63" t="s">
        <v>0</v>
      </c>
    </row>
    <row r="4" spans="1:17" ht="20.100000000000001" customHeight="1" x14ac:dyDescent="0.25">
      <c r="A4" s="27"/>
      <c r="B4" s="64" t="s">
        <v>193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7" s="6" customFormat="1" ht="20.100000000000001" customHeight="1" thickBot="1" x14ac:dyDescent="0.3">
      <c r="A5" s="2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spans="1:17" s="23" customFormat="1" ht="24.75" customHeight="1" x14ac:dyDescent="0.25">
      <c r="A6" s="22"/>
      <c r="B6" s="65" t="s">
        <v>3</v>
      </c>
      <c r="C6" s="59" t="s">
        <v>4</v>
      </c>
      <c r="D6" s="59" t="s">
        <v>5</v>
      </c>
      <c r="E6" s="67" t="s">
        <v>6</v>
      </c>
      <c r="F6" s="68"/>
      <c r="G6" s="69"/>
      <c r="H6" s="59" t="s">
        <v>7</v>
      </c>
      <c r="I6" s="59" t="s">
        <v>8</v>
      </c>
      <c r="J6" s="59" t="s">
        <v>9</v>
      </c>
      <c r="K6" s="59" t="s">
        <v>10</v>
      </c>
      <c r="L6" s="59" t="s">
        <v>11</v>
      </c>
      <c r="M6" s="59" t="s">
        <v>12</v>
      </c>
      <c r="N6" s="61" t="s">
        <v>13</v>
      </c>
    </row>
    <row r="7" spans="1:17" s="23" customFormat="1" ht="45" customHeight="1" thickBot="1" x14ac:dyDescent="0.3">
      <c r="A7" s="8"/>
      <c r="B7" s="66" t="s">
        <v>0</v>
      </c>
      <c r="C7" s="60" t="s">
        <v>0</v>
      </c>
      <c r="D7" s="60" t="s">
        <v>0</v>
      </c>
      <c r="E7" s="50" t="s">
        <v>14</v>
      </c>
      <c r="F7" s="50" t="s">
        <v>15</v>
      </c>
      <c r="G7" s="50" t="s">
        <v>13</v>
      </c>
      <c r="H7" s="60" t="s">
        <v>0</v>
      </c>
      <c r="I7" s="60" t="s">
        <v>0</v>
      </c>
      <c r="J7" s="60" t="s">
        <v>0</v>
      </c>
      <c r="K7" s="60" t="s">
        <v>0</v>
      </c>
      <c r="L7" s="60" t="s">
        <v>0</v>
      </c>
      <c r="M7" s="60" t="s">
        <v>0</v>
      </c>
      <c r="N7" s="62" t="s">
        <v>0</v>
      </c>
    </row>
    <row r="8" spans="1:17" s="29" customFormat="1" ht="20.100000000000001" customHeight="1" x14ac:dyDescent="0.3">
      <c r="A8" s="52"/>
      <c r="B8" s="30" t="s">
        <v>16</v>
      </c>
      <c r="C8" s="31">
        <v>352946000</v>
      </c>
      <c r="D8" s="31">
        <v>40512000</v>
      </c>
      <c r="E8" s="40">
        <v>1794665000</v>
      </c>
      <c r="F8" s="40">
        <v>3208000</v>
      </c>
      <c r="G8" s="31">
        <f t="shared" ref="G8:G47" si="0">E8+F8</f>
        <v>1797873000</v>
      </c>
      <c r="H8" s="31"/>
      <c r="I8" s="31">
        <v>560500000</v>
      </c>
      <c r="J8" s="31">
        <v>753350000</v>
      </c>
      <c r="K8" s="31"/>
      <c r="L8" s="31"/>
      <c r="M8" s="31"/>
      <c r="N8" s="32">
        <f>SUM(C8,D8,G8,H8,I8,J8,K8,L8,M8)</f>
        <v>3505181000</v>
      </c>
      <c r="Q8" s="41"/>
    </row>
    <row r="9" spans="1:17" s="29" customFormat="1" ht="20.100000000000001" customHeight="1" x14ac:dyDescent="0.3">
      <c r="A9" s="52"/>
      <c r="B9" s="12" t="s">
        <v>181</v>
      </c>
      <c r="C9" s="31">
        <v>1346430000</v>
      </c>
      <c r="D9" s="13">
        <v>139778000</v>
      </c>
      <c r="E9" s="40">
        <v>320868000</v>
      </c>
      <c r="F9" s="40"/>
      <c r="G9" s="31">
        <f t="shared" si="0"/>
        <v>320868000</v>
      </c>
      <c r="H9" s="13"/>
      <c r="I9" s="13"/>
      <c r="J9" s="31">
        <v>497910000</v>
      </c>
      <c r="K9" s="13"/>
      <c r="L9" s="13"/>
      <c r="M9" s="13"/>
      <c r="N9" s="14">
        <f t="shared" ref="N9:N47" si="1">SUM(C9,D9,G9,H9,I9,J9,K9,L9,M9)</f>
        <v>2304986000</v>
      </c>
      <c r="Q9" s="41"/>
    </row>
    <row r="10" spans="1:17" s="29" customFormat="1" ht="20.100000000000001" customHeight="1" x14ac:dyDescent="0.3">
      <c r="A10" s="52"/>
      <c r="B10" s="12" t="s">
        <v>129</v>
      </c>
      <c r="C10" s="31">
        <v>26652000</v>
      </c>
      <c r="D10" s="13">
        <v>4180000</v>
      </c>
      <c r="E10" s="40">
        <v>3617000</v>
      </c>
      <c r="F10" s="40"/>
      <c r="G10" s="31">
        <f t="shared" si="0"/>
        <v>3617000</v>
      </c>
      <c r="H10" s="13"/>
      <c r="I10" s="13">
        <v>153000</v>
      </c>
      <c r="J10" s="31">
        <v>2577000</v>
      </c>
      <c r="K10" s="13"/>
      <c r="L10" s="13"/>
      <c r="M10" s="13"/>
      <c r="N10" s="14">
        <f t="shared" si="1"/>
        <v>37179000</v>
      </c>
      <c r="Q10" s="41"/>
    </row>
    <row r="11" spans="1:17" s="29" customFormat="1" ht="20.100000000000001" customHeight="1" x14ac:dyDescent="0.3">
      <c r="A11" s="52"/>
      <c r="B11" s="12" t="s">
        <v>22</v>
      </c>
      <c r="C11" s="31">
        <v>10155574000</v>
      </c>
      <c r="D11" s="13">
        <v>1798382000</v>
      </c>
      <c r="E11" s="40">
        <v>272660000</v>
      </c>
      <c r="F11" s="40">
        <v>3807000</v>
      </c>
      <c r="G11" s="31">
        <f t="shared" si="0"/>
        <v>276467000</v>
      </c>
      <c r="H11" s="13"/>
      <c r="I11" s="13">
        <v>42125000</v>
      </c>
      <c r="J11" s="31">
        <v>97850000</v>
      </c>
      <c r="K11" s="13"/>
      <c r="L11" s="13"/>
      <c r="M11" s="13"/>
      <c r="N11" s="14">
        <f t="shared" si="1"/>
        <v>12370398000</v>
      </c>
      <c r="Q11" s="41"/>
    </row>
    <row r="12" spans="1:17" s="29" customFormat="1" ht="20.100000000000001" customHeight="1" x14ac:dyDescent="0.3">
      <c r="A12" s="52"/>
      <c r="B12" s="12" t="s">
        <v>182</v>
      </c>
      <c r="C12" s="31">
        <v>68824000</v>
      </c>
      <c r="D12" s="13">
        <v>12226000</v>
      </c>
      <c r="E12" s="40">
        <v>19312000</v>
      </c>
      <c r="F12" s="40"/>
      <c r="G12" s="31">
        <f t="shared" si="0"/>
        <v>19312000</v>
      </c>
      <c r="H12" s="13"/>
      <c r="I12" s="13">
        <v>426000</v>
      </c>
      <c r="J12" s="31">
        <v>7767000</v>
      </c>
      <c r="K12" s="13"/>
      <c r="L12" s="13"/>
      <c r="M12" s="13"/>
      <c r="N12" s="14">
        <f t="shared" si="1"/>
        <v>108555000</v>
      </c>
      <c r="Q12" s="41"/>
    </row>
    <row r="13" spans="1:17" s="29" customFormat="1" ht="19.5" customHeight="1" x14ac:dyDescent="0.3">
      <c r="A13" s="52"/>
      <c r="B13" s="12" t="s">
        <v>183</v>
      </c>
      <c r="C13" s="31">
        <v>84359000</v>
      </c>
      <c r="D13" s="13">
        <v>16769000</v>
      </c>
      <c r="E13" s="40">
        <v>24193000</v>
      </c>
      <c r="F13" s="40">
        <v>168000</v>
      </c>
      <c r="G13" s="31">
        <f t="shared" si="0"/>
        <v>24361000</v>
      </c>
      <c r="H13" s="13"/>
      <c r="I13" s="13">
        <v>615000</v>
      </c>
      <c r="J13" s="31">
        <v>39833000</v>
      </c>
      <c r="K13" s="13"/>
      <c r="L13" s="13"/>
      <c r="M13" s="13"/>
      <c r="N13" s="14">
        <f t="shared" si="1"/>
        <v>165937000</v>
      </c>
      <c r="Q13" s="41"/>
    </row>
    <row r="14" spans="1:17" s="29" customFormat="1" ht="20.100000000000001" customHeight="1" x14ac:dyDescent="0.3">
      <c r="A14" s="52"/>
      <c r="B14" s="12" t="s">
        <v>184</v>
      </c>
      <c r="C14" s="31">
        <v>82369000</v>
      </c>
      <c r="D14" s="13">
        <v>11828000</v>
      </c>
      <c r="E14" s="40">
        <v>29002000</v>
      </c>
      <c r="F14" s="40"/>
      <c r="G14" s="31">
        <f t="shared" si="0"/>
        <v>29002000</v>
      </c>
      <c r="H14" s="13"/>
      <c r="I14" s="13">
        <v>477000</v>
      </c>
      <c r="J14" s="31">
        <v>21299000</v>
      </c>
      <c r="K14" s="13">
        <v>183109000</v>
      </c>
      <c r="L14" s="13"/>
      <c r="M14" s="13">
        <f>5839149000+3300000000-1000</f>
        <v>9139148000</v>
      </c>
      <c r="N14" s="14">
        <f t="shared" si="1"/>
        <v>9467232000</v>
      </c>
      <c r="Q14" s="41"/>
    </row>
    <row r="15" spans="1:17" s="29" customFormat="1" ht="20.100000000000001" customHeight="1" x14ac:dyDescent="0.3">
      <c r="A15" s="52"/>
      <c r="B15" s="12" t="s">
        <v>185</v>
      </c>
      <c r="C15" s="31">
        <v>67733000</v>
      </c>
      <c r="D15" s="13">
        <v>9232000</v>
      </c>
      <c r="E15" s="40">
        <v>315055000</v>
      </c>
      <c r="F15" s="40">
        <v>522000</v>
      </c>
      <c r="G15" s="31">
        <f t="shared" si="0"/>
        <v>315577000</v>
      </c>
      <c r="H15" s="13"/>
      <c r="I15" s="13">
        <v>459000</v>
      </c>
      <c r="J15" s="31">
        <v>1674000</v>
      </c>
      <c r="K15" s="13"/>
      <c r="L15" s="13"/>
      <c r="M15" s="13"/>
      <c r="N15" s="14">
        <f t="shared" si="1"/>
        <v>394675000</v>
      </c>
      <c r="Q15" s="41"/>
    </row>
    <row r="16" spans="1:17" s="29" customFormat="1" ht="20.100000000000001" customHeight="1" x14ac:dyDescent="0.3">
      <c r="A16" s="52"/>
      <c r="B16" s="12" t="s">
        <v>17</v>
      </c>
      <c r="C16" s="31">
        <v>1012902000</v>
      </c>
      <c r="D16" s="13">
        <v>134900000</v>
      </c>
      <c r="E16" s="40">
        <v>185300000</v>
      </c>
      <c r="F16" s="40">
        <v>23441000</v>
      </c>
      <c r="G16" s="31">
        <f t="shared" si="0"/>
        <v>208741000</v>
      </c>
      <c r="H16" s="13"/>
      <c r="I16" s="13">
        <v>199099000</v>
      </c>
      <c r="J16" s="31">
        <v>138521000</v>
      </c>
      <c r="K16" s="13"/>
      <c r="L16" s="13"/>
      <c r="M16" s="13"/>
      <c r="N16" s="14">
        <f t="shared" si="1"/>
        <v>1694163000</v>
      </c>
      <c r="Q16" s="41"/>
    </row>
    <row r="17" spans="1:19" s="29" customFormat="1" ht="20.100000000000001" customHeight="1" x14ac:dyDescent="0.3">
      <c r="A17" s="52"/>
      <c r="B17" s="12" t="s">
        <v>18</v>
      </c>
      <c r="C17" s="31">
        <v>43647000</v>
      </c>
      <c r="D17" s="13">
        <v>5185000</v>
      </c>
      <c r="E17" s="40">
        <v>18411000</v>
      </c>
      <c r="F17" s="40">
        <v>2128000</v>
      </c>
      <c r="G17" s="31">
        <f t="shared" si="0"/>
        <v>20539000</v>
      </c>
      <c r="H17" s="13"/>
      <c r="I17" s="13">
        <v>4673000</v>
      </c>
      <c r="J17" s="31">
        <v>4640000</v>
      </c>
      <c r="K17" s="13"/>
      <c r="L17" s="13"/>
      <c r="M17" s="13"/>
      <c r="N17" s="14">
        <f t="shared" si="1"/>
        <v>78684000</v>
      </c>
      <c r="Q17" s="41"/>
    </row>
    <row r="18" spans="1:19" s="29" customFormat="1" ht="20.100000000000001" customHeight="1" x14ac:dyDescent="0.3">
      <c r="A18" s="52"/>
      <c r="B18" s="12" t="s">
        <v>19</v>
      </c>
      <c r="C18" s="31">
        <v>233535000</v>
      </c>
      <c r="D18" s="13">
        <v>29756000</v>
      </c>
      <c r="E18" s="40">
        <v>37744000</v>
      </c>
      <c r="F18" s="40">
        <v>8986000</v>
      </c>
      <c r="G18" s="31">
        <f t="shared" si="0"/>
        <v>46730000</v>
      </c>
      <c r="H18" s="26"/>
      <c r="I18" s="13">
        <v>17314000</v>
      </c>
      <c r="J18" s="31">
        <v>199709000</v>
      </c>
      <c r="K18" s="13"/>
      <c r="L18" s="13"/>
      <c r="M18" s="13"/>
      <c r="N18" s="14">
        <f t="shared" si="1"/>
        <v>527044000</v>
      </c>
      <c r="Q18" s="41"/>
    </row>
    <row r="19" spans="1:19" s="29" customFormat="1" ht="20.100000000000001" customHeight="1" x14ac:dyDescent="0.3">
      <c r="A19" s="52"/>
      <c r="B19" s="12" t="s">
        <v>20</v>
      </c>
      <c r="C19" s="31">
        <v>181012000</v>
      </c>
      <c r="D19" s="13">
        <v>22652000</v>
      </c>
      <c r="E19" s="40">
        <v>10818000</v>
      </c>
      <c r="F19" s="40">
        <v>2652000</v>
      </c>
      <c r="G19" s="31">
        <f t="shared" si="0"/>
        <v>13470000</v>
      </c>
      <c r="H19" s="13"/>
      <c r="I19" s="13">
        <v>4072000</v>
      </c>
      <c r="J19" s="31">
        <v>4878000</v>
      </c>
      <c r="K19" s="13"/>
      <c r="L19" s="13"/>
      <c r="M19" s="13"/>
      <c r="N19" s="14">
        <f t="shared" si="1"/>
        <v>226084000</v>
      </c>
      <c r="Q19" s="41"/>
    </row>
    <row r="20" spans="1:19" s="29" customFormat="1" ht="20.100000000000001" customHeight="1" x14ac:dyDescent="0.3">
      <c r="A20" s="52"/>
      <c r="B20" s="12" t="s">
        <v>21</v>
      </c>
      <c r="C20" s="31">
        <v>313740000</v>
      </c>
      <c r="D20" s="13">
        <v>40333000</v>
      </c>
      <c r="E20" s="40">
        <v>43300000</v>
      </c>
      <c r="F20" s="40">
        <v>2200000</v>
      </c>
      <c r="G20" s="31">
        <f t="shared" si="0"/>
        <v>45500000</v>
      </c>
      <c r="H20" s="13"/>
      <c r="I20" s="13">
        <v>4166000</v>
      </c>
      <c r="J20" s="31">
        <v>35200000</v>
      </c>
      <c r="K20" s="13"/>
      <c r="L20" s="13"/>
      <c r="M20" s="13"/>
      <c r="N20" s="14">
        <f t="shared" si="1"/>
        <v>438939000</v>
      </c>
      <c r="Q20" s="41"/>
    </row>
    <row r="21" spans="1:19" s="29" customFormat="1" ht="20.100000000000001" customHeight="1" x14ac:dyDescent="0.3">
      <c r="A21" s="52"/>
      <c r="B21" s="12" t="s">
        <v>24</v>
      </c>
      <c r="C21" s="31">
        <v>13886967000</v>
      </c>
      <c r="D21" s="13">
        <v>2103753000</v>
      </c>
      <c r="E21" s="40">
        <v>1755168000</v>
      </c>
      <c r="F21" s="40">
        <v>203658000</v>
      </c>
      <c r="G21" s="31">
        <f t="shared" si="0"/>
        <v>1958826000</v>
      </c>
      <c r="H21" s="13"/>
      <c r="I21" s="13">
        <v>81904000</v>
      </c>
      <c r="J21" s="31">
        <v>1976516000</v>
      </c>
      <c r="K21" s="13"/>
      <c r="L21" s="13"/>
      <c r="M21" s="13"/>
      <c r="N21" s="14">
        <f t="shared" si="1"/>
        <v>20007966000</v>
      </c>
      <c r="Q21" s="41"/>
    </row>
    <row r="22" spans="1:19" s="29" customFormat="1" ht="20.100000000000001" customHeight="1" x14ac:dyDescent="0.3">
      <c r="A22" s="52"/>
      <c r="B22" s="12" t="s">
        <v>25</v>
      </c>
      <c r="C22" s="31">
        <v>31641748000</v>
      </c>
      <c r="D22" s="13">
        <v>4999092000</v>
      </c>
      <c r="E22" s="40">
        <v>20247291000</v>
      </c>
      <c r="F22" s="40">
        <v>14871000</v>
      </c>
      <c r="G22" s="31">
        <f t="shared" si="0"/>
        <v>20262162000</v>
      </c>
      <c r="H22" s="13"/>
      <c r="I22" s="13">
        <v>716669000</v>
      </c>
      <c r="J22" s="31">
        <v>187687000</v>
      </c>
      <c r="K22" s="13"/>
      <c r="L22" s="13"/>
      <c r="M22" s="13"/>
      <c r="N22" s="14">
        <f t="shared" si="1"/>
        <v>57807358000</v>
      </c>
      <c r="Q22" s="41"/>
    </row>
    <row r="23" spans="1:19" s="29" customFormat="1" ht="20.100000000000001" customHeight="1" x14ac:dyDescent="0.3">
      <c r="A23" s="52"/>
      <c r="B23" s="12" t="s">
        <v>26</v>
      </c>
      <c r="C23" s="31">
        <v>5899161000</v>
      </c>
      <c r="D23" s="13">
        <v>1854046000</v>
      </c>
      <c r="E23" s="40">
        <v>874010000</v>
      </c>
      <c r="F23" s="40">
        <v>37759000</v>
      </c>
      <c r="G23" s="31">
        <f t="shared" si="0"/>
        <v>911769000</v>
      </c>
      <c r="H23" s="13"/>
      <c r="I23" s="13">
        <v>805632000</v>
      </c>
      <c r="J23" s="31">
        <v>663776000</v>
      </c>
      <c r="K23" s="13">
        <v>201085000</v>
      </c>
      <c r="L23" s="13"/>
      <c r="M23" s="13"/>
      <c r="N23" s="14">
        <f t="shared" si="1"/>
        <v>10335469000</v>
      </c>
      <c r="Q23" s="41"/>
    </row>
    <row r="24" spans="1:19" s="29" customFormat="1" ht="20.100000000000001" customHeight="1" x14ac:dyDescent="0.3">
      <c r="A24" s="52"/>
      <c r="B24" s="12" t="s">
        <v>27</v>
      </c>
      <c r="C24" s="31">
        <v>17974230000</v>
      </c>
      <c r="D24" s="13">
        <v>2268895000</v>
      </c>
      <c r="E24" s="40">
        <v>3990747000</v>
      </c>
      <c r="F24" s="40">
        <v>1006000</v>
      </c>
      <c r="G24" s="31">
        <f t="shared" si="0"/>
        <v>3991753000</v>
      </c>
      <c r="H24" s="13"/>
      <c r="I24" s="13">
        <v>7417000</v>
      </c>
      <c r="J24" s="31">
        <v>399079000</v>
      </c>
      <c r="K24" s="13"/>
      <c r="L24" s="13"/>
      <c r="M24" s="13"/>
      <c r="N24" s="14">
        <f t="shared" si="1"/>
        <v>24641374000</v>
      </c>
      <c r="Q24" s="41"/>
    </row>
    <row r="25" spans="1:19" s="29" customFormat="1" ht="20.100000000000001" customHeight="1" x14ac:dyDescent="0.3">
      <c r="A25" s="52"/>
      <c r="B25" s="12" t="s">
        <v>130</v>
      </c>
      <c r="C25" s="31">
        <v>30407254000</v>
      </c>
      <c r="D25" s="13">
        <v>5519160000</v>
      </c>
      <c r="E25" s="40">
        <v>4155902000</v>
      </c>
      <c r="F25" s="40">
        <v>2266000</v>
      </c>
      <c r="G25" s="31">
        <f t="shared" si="0"/>
        <v>4158168000</v>
      </c>
      <c r="H25" s="13"/>
      <c r="I25" s="13">
        <v>13084000</v>
      </c>
      <c r="J25" s="31">
        <v>1642470000</v>
      </c>
      <c r="K25" s="13"/>
      <c r="L25" s="13"/>
      <c r="M25" s="13"/>
      <c r="N25" s="14">
        <f t="shared" si="1"/>
        <v>41740136000</v>
      </c>
      <c r="Q25" s="41"/>
    </row>
    <row r="26" spans="1:19" s="29" customFormat="1" ht="20.100000000000001" customHeight="1" x14ac:dyDescent="0.3">
      <c r="A26" s="52"/>
      <c r="B26" s="12" t="s">
        <v>131</v>
      </c>
      <c r="C26" s="31">
        <v>672786000</v>
      </c>
      <c r="D26" s="13">
        <v>99799000</v>
      </c>
      <c r="E26" s="40">
        <v>385728000</v>
      </c>
      <c r="F26" s="40">
        <v>214000</v>
      </c>
      <c r="G26" s="31">
        <f t="shared" si="0"/>
        <v>385942000</v>
      </c>
      <c r="H26" s="13"/>
      <c r="I26" s="13">
        <v>4335000</v>
      </c>
      <c r="J26" s="31">
        <v>38315000</v>
      </c>
      <c r="K26" s="13"/>
      <c r="L26" s="13"/>
      <c r="M26" s="13"/>
      <c r="N26" s="14">
        <f t="shared" si="1"/>
        <v>1201177000</v>
      </c>
      <c r="Q26" s="41"/>
    </row>
    <row r="27" spans="1:19" s="29" customFormat="1" ht="20.100000000000001" customHeight="1" x14ac:dyDescent="0.3">
      <c r="A27" s="52"/>
      <c r="B27" s="12" t="s">
        <v>120</v>
      </c>
      <c r="C27" s="31">
        <v>556139000</v>
      </c>
      <c r="D27" s="13">
        <v>109206000</v>
      </c>
      <c r="E27" s="40">
        <v>137809000</v>
      </c>
      <c r="F27" s="40"/>
      <c r="G27" s="31">
        <f t="shared" si="0"/>
        <v>137809000</v>
      </c>
      <c r="H27" s="13"/>
      <c r="I27" s="13">
        <v>1839814000</v>
      </c>
      <c r="J27" s="31">
        <v>46821000</v>
      </c>
      <c r="K27" s="13"/>
      <c r="L27" s="13"/>
      <c r="M27" s="13"/>
      <c r="N27" s="14">
        <f t="shared" si="1"/>
        <v>2689789000</v>
      </c>
      <c r="Q27" s="41"/>
    </row>
    <row r="28" spans="1:19" s="29" customFormat="1" ht="20.100000000000001" customHeight="1" x14ac:dyDescent="0.3">
      <c r="A28" s="52"/>
      <c r="B28" s="12" t="s">
        <v>23</v>
      </c>
      <c r="C28" s="31">
        <v>463906000</v>
      </c>
      <c r="D28" s="13">
        <v>77030000</v>
      </c>
      <c r="E28" s="40">
        <v>105492000</v>
      </c>
      <c r="F28" s="40"/>
      <c r="G28" s="31">
        <f t="shared" si="0"/>
        <v>105492000</v>
      </c>
      <c r="H28" s="13"/>
      <c r="I28" s="13">
        <v>543964000</v>
      </c>
      <c r="J28" s="31">
        <v>384476000</v>
      </c>
      <c r="K28" s="13">
        <v>3446000</v>
      </c>
      <c r="L28" s="13">
        <v>149589000</v>
      </c>
      <c r="M28" s="13"/>
      <c r="N28" s="14">
        <f t="shared" si="1"/>
        <v>1727903000</v>
      </c>
      <c r="Q28" s="41"/>
    </row>
    <row r="29" spans="1:19" s="29" customFormat="1" ht="20.100000000000001" customHeight="1" x14ac:dyDescent="0.3">
      <c r="A29" s="52"/>
      <c r="B29" s="12" t="s">
        <v>28</v>
      </c>
      <c r="C29" s="31">
        <v>1987216000</v>
      </c>
      <c r="D29" s="13">
        <v>154894000</v>
      </c>
      <c r="E29" s="40">
        <v>604945000</v>
      </c>
      <c r="F29" s="40">
        <v>30054000</v>
      </c>
      <c r="G29" s="31">
        <f t="shared" si="0"/>
        <v>634999000</v>
      </c>
      <c r="H29" s="13"/>
      <c r="I29" s="13">
        <v>1665970000</v>
      </c>
      <c r="J29" s="31">
        <v>469336000</v>
      </c>
      <c r="K29" s="13"/>
      <c r="L29" s="13">
        <v>679000</v>
      </c>
      <c r="M29" s="13"/>
      <c r="N29" s="14">
        <f t="shared" si="1"/>
        <v>4913094000</v>
      </c>
      <c r="Q29" s="41"/>
    </row>
    <row r="30" spans="1:19" s="29" customFormat="1" ht="20.100000000000001" customHeight="1" x14ac:dyDescent="0.3">
      <c r="A30" s="52"/>
      <c r="B30" s="12" t="s">
        <v>186</v>
      </c>
      <c r="C30" s="31">
        <v>45976000</v>
      </c>
      <c r="D30" s="13">
        <v>6100000</v>
      </c>
      <c r="E30" s="40">
        <v>25488000</v>
      </c>
      <c r="F30" s="40">
        <v>78000</v>
      </c>
      <c r="G30" s="25">
        <f t="shared" si="0"/>
        <v>25566000</v>
      </c>
      <c r="H30" s="13"/>
      <c r="I30" s="13">
        <v>618669000</v>
      </c>
      <c r="J30" s="31">
        <v>2571000</v>
      </c>
      <c r="K30" s="13">
        <v>5003000</v>
      </c>
      <c r="L30" s="13"/>
      <c r="M30" s="26"/>
      <c r="N30" s="14">
        <f t="shared" si="1"/>
        <v>703885000</v>
      </c>
      <c r="P30" s="41"/>
      <c r="Q30" s="41"/>
    </row>
    <row r="31" spans="1:19" s="29" customFormat="1" ht="20.100000000000001" customHeight="1" x14ac:dyDescent="0.3">
      <c r="A31" s="52"/>
      <c r="B31" s="12" t="s">
        <v>187</v>
      </c>
      <c r="C31" s="31">
        <v>2309795000</v>
      </c>
      <c r="D31" s="13">
        <v>357051000</v>
      </c>
      <c r="E31" s="40">
        <v>1508080000</v>
      </c>
      <c r="F31" s="40">
        <v>693000</v>
      </c>
      <c r="G31" s="25">
        <f t="shared" si="0"/>
        <v>1508773000</v>
      </c>
      <c r="H31" s="13">
        <v>159500000000</v>
      </c>
      <c r="I31" s="13">
        <v>295470833000</v>
      </c>
      <c r="J31" s="31">
        <v>95555000</v>
      </c>
      <c r="K31" s="13">
        <v>2931747000</v>
      </c>
      <c r="L31" s="13">
        <v>20231490000</v>
      </c>
      <c r="M31" s="13"/>
      <c r="N31" s="14">
        <f t="shared" si="1"/>
        <v>482405244000</v>
      </c>
      <c r="P31" s="41"/>
      <c r="Q31" s="41"/>
      <c r="S31" s="41"/>
    </row>
    <row r="32" spans="1:19" s="29" customFormat="1" ht="20.100000000000001" customHeight="1" x14ac:dyDescent="0.3">
      <c r="A32" s="52"/>
      <c r="B32" s="12" t="s">
        <v>29</v>
      </c>
      <c r="C32" s="25">
        <v>3266376000</v>
      </c>
      <c r="D32" s="13">
        <v>552808000</v>
      </c>
      <c r="E32" s="40">
        <v>403094000</v>
      </c>
      <c r="F32" s="40"/>
      <c r="G32" s="25">
        <f t="shared" si="0"/>
        <v>403094000</v>
      </c>
      <c r="H32" s="13"/>
      <c r="I32" s="13">
        <v>21952000</v>
      </c>
      <c r="J32" s="31">
        <v>123433000</v>
      </c>
      <c r="K32" s="13"/>
      <c r="L32" s="13"/>
      <c r="M32" s="13"/>
      <c r="N32" s="14">
        <f t="shared" si="1"/>
        <v>4367663000</v>
      </c>
      <c r="Q32" s="41"/>
    </row>
    <row r="33" spans="1:17" s="29" customFormat="1" ht="20.100000000000001" customHeight="1" x14ac:dyDescent="0.3">
      <c r="A33" s="52"/>
      <c r="B33" s="12" t="s">
        <v>121</v>
      </c>
      <c r="C33" s="31">
        <v>327928000</v>
      </c>
      <c r="D33" s="13">
        <v>55414000</v>
      </c>
      <c r="E33" s="40">
        <v>43029000</v>
      </c>
      <c r="F33" s="40"/>
      <c r="G33" s="25">
        <f t="shared" si="0"/>
        <v>43029000</v>
      </c>
      <c r="H33" s="13"/>
      <c r="I33" s="13">
        <v>2352000</v>
      </c>
      <c r="J33" s="31">
        <v>28356000</v>
      </c>
      <c r="K33" s="13"/>
      <c r="L33" s="13"/>
      <c r="M33" s="13"/>
      <c r="N33" s="14">
        <f t="shared" si="1"/>
        <v>457079000</v>
      </c>
      <c r="Q33" s="41"/>
    </row>
    <row r="34" spans="1:17" s="29" customFormat="1" ht="20.100000000000001" customHeight="1" x14ac:dyDescent="0.3">
      <c r="A34" s="52"/>
      <c r="B34" s="12" t="s">
        <v>30</v>
      </c>
      <c r="C34" s="25">
        <v>99205528000</v>
      </c>
      <c r="D34" s="13">
        <v>15639481000</v>
      </c>
      <c r="E34" s="40">
        <v>11055296000</v>
      </c>
      <c r="F34" s="40">
        <v>2496000</v>
      </c>
      <c r="G34" s="25">
        <f t="shared" si="0"/>
        <v>11057792000</v>
      </c>
      <c r="H34" s="13"/>
      <c r="I34" s="13">
        <v>4104615000</v>
      </c>
      <c r="J34" s="31">
        <v>5833173000</v>
      </c>
      <c r="K34" s="13">
        <v>31468000</v>
      </c>
      <c r="L34" s="13"/>
      <c r="M34" s="13"/>
      <c r="N34" s="14">
        <f t="shared" si="1"/>
        <v>135872057000</v>
      </c>
      <c r="Q34" s="41"/>
    </row>
    <row r="35" spans="1:17" s="29" customFormat="1" ht="20.100000000000001" customHeight="1" x14ac:dyDescent="0.3">
      <c r="A35" s="52"/>
      <c r="B35" s="12" t="s">
        <v>31</v>
      </c>
      <c r="C35" s="31">
        <v>26789232000</v>
      </c>
      <c r="D35" s="13">
        <v>6556898000</v>
      </c>
      <c r="E35" s="40">
        <v>21346635000</v>
      </c>
      <c r="F35" s="40">
        <v>354348000</v>
      </c>
      <c r="G35" s="25">
        <f t="shared" si="0"/>
        <v>21700983000</v>
      </c>
      <c r="H35" s="13"/>
      <c r="I35" s="13">
        <v>186238000</v>
      </c>
      <c r="J35" s="31">
        <v>13966401000</v>
      </c>
      <c r="K35" s="13">
        <v>17812000</v>
      </c>
      <c r="L35" s="13"/>
      <c r="M35" s="13"/>
      <c r="N35" s="14">
        <f t="shared" si="1"/>
        <v>69217564000</v>
      </c>
      <c r="Q35" s="41"/>
    </row>
    <row r="36" spans="1:17" s="29" customFormat="1" ht="20.100000000000001" customHeight="1" x14ac:dyDescent="0.3">
      <c r="A36" s="52"/>
      <c r="B36" s="12" t="s">
        <v>32</v>
      </c>
      <c r="C36" s="31">
        <v>110558000</v>
      </c>
      <c r="D36" s="13">
        <v>17697000</v>
      </c>
      <c r="E36" s="40">
        <v>480145000</v>
      </c>
      <c r="F36" s="40"/>
      <c r="G36" s="25">
        <f t="shared" si="0"/>
        <v>480145000</v>
      </c>
      <c r="H36" s="13"/>
      <c r="I36" s="13">
        <v>19209000</v>
      </c>
      <c r="J36" s="31">
        <v>53050000</v>
      </c>
      <c r="K36" s="13"/>
      <c r="L36" s="13"/>
      <c r="M36" s="13"/>
      <c r="N36" s="14">
        <f t="shared" si="1"/>
        <v>680659000</v>
      </c>
      <c r="Q36" s="41"/>
    </row>
    <row r="37" spans="1:17" s="29" customFormat="1" ht="20.100000000000001" customHeight="1" x14ac:dyDescent="0.3">
      <c r="A37" s="52"/>
      <c r="B37" s="12" t="s">
        <v>33</v>
      </c>
      <c r="C37" s="31">
        <v>1329976000</v>
      </c>
      <c r="D37" s="13">
        <v>230716000</v>
      </c>
      <c r="E37" s="40">
        <v>387594000</v>
      </c>
      <c r="F37" s="40">
        <v>287000</v>
      </c>
      <c r="G37" s="25">
        <f t="shared" si="0"/>
        <v>387881000</v>
      </c>
      <c r="H37" s="13"/>
      <c r="I37" s="13">
        <v>388365000</v>
      </c>
      <c r="J37" s="31">
        <v>1082033000</v>
      </c>
      <c r="K37" s="13">
        <v>251587000</v>
      </c>
      <c r="L37" s="13"/>
      <c r="M37" s="13"/>
      <c r="N37" s="14">
        <f t="shared" si="1"/>
        <v>3670558000</v>
      </c>
      <c r="Q37" s="41"/>
    </row>
    <row r="38" spans="1:17" s="29" customFormat="1" ht="20.100000000000001" customHeight="1" x14ac:dyDescent="0.3">
      <c r="A38" s="52"/>
      <c r="B38" s="12" t="s">
        <v>170</v>
      </c>
      <c r="C38" s="31">
        <v>74651000</v>
      </c>
      <c r="D38" s="13">
        <v>9325000</v>
      </c>
      <c r="E38" s="40">
        <v>13424000</v>
      </c>
      <c r="F38" s="40">
        <v>107000</v>
      </c>
      <c r="G38" s="25">
        <f t="shared" si="0"/>
        <v>13531000</v>
      </c>
      <c r="H38" s="13"/>
      <c r="I38" s="13">
        <v>476000</v>
      </c>
      <c r="J38" s="31">
        <v>1948000</v>
      </c>
      <c r="K38" s="13"/>
      <c r="L38" s="13"/>
      <c r="M38" s="13"/>
      <c r="N38" s="14">
        <f t="shared" si="1"/>
        <v>99931000</v>
      </c>
      <c r="Q38" s="41"/>
    </row>
    <row r="39" spans="1:17" s="29" customFormat="1" ht="20.100000000000001" customHeight="1" x14ac:dyDescent="0.3">
      <c r="A39" s="52"/>
      <c r="B39" s="12" t="s">
        <v>188</v>
      </c>
      <c r="C39" s="31">
        <v>3989419000</v>
      </c>
      <c r="D39" s="13">
        <v>749721000</v>
      </c>
      <c r="E39" s="40">
        <v>1693201000</v>
      </c>
      <c r="F39" s="40">
        <v>3737000</v>
      </c>
      <c r="G39" s="25">
        <f t="shared" si="0"/>
        <v>1696938000</v>
      </c>
      <c r="H39" s="13"/>
      <c r="I39" s="13">
        <v>132901463000</v>
      </c>
      <c r="J39" s="31">
        <v>189676000</v>
      </c>
      <c r="K39" s="13">
        <v>79556000</v>
      </c>
      <c r="L39" s="13"/>
      <c r="M39" s="13"/>
      <c r="N39" s="14">
        <f t="shared" si="1"/>
        <v>139606773000</v>
      </c>
      <c r="Q39" s="41"/>
    </row>
    <row r="40" spans="1:17" s="29" customFormat="1" ht="20.100000000000001" customHeight="1" x14ac:dyDescent="0.3">
      <c r="A40" s="52"/>
      <c r="B40" s="12" t="s">
        <v>189</v>
      </c>
      <c r="C40" s="31">
        <v>354464000</v>
      </c>
      <c r="D40" s="13">
        <v>57240000</v>
      </c>
      <c r="E40" s="40">
        <v>44848000</v>
      </c>
      <c r="F40" s="40"/>
      <c r="G40" s="25">
        <f t="shared" si="0"/>
        <v>44848000</v>
      </c>
      <c r="H40" s="13"/>
      <c r="I40" s="13">
        <v>1278634000</v>
      </c>
      <c r="J40" s="31">
        <v>59560000</v>
      </c>
      <c r="K40" s="13">
        <v>825729000</v>
      </c>
      <c r="L40" s="13">
        <v>231521000</v>
      </c>
      <c r="M40" s="13"/>
      <c r="N40" s="14">
        <f t="shared" si="1"/>
        <v>2851996000</v>
      </c>
      <c r="Q40" s="41"/>
    </row>
    <row r="41" spans="1:17" s="29" customFormat="1" ht="20.100000000000001" customHeight="1" x14ac:dyDescent="0.3">
      <c r="A41" s="52"/>
      <c r="B41" s="12" t="s">
        <v>34</v>
      </c>
      <c r="C41" s="31">
        <v>1531306000</v>
      </c>
      <c r="D41" s="13">
        <v>266985000</v>
      </c>
      <c r="E41" s="40">
        <v>108409000</v>
      </c>
      <c r="F41" s="40"/>
      <c r="G41" s="25">
        <f t="shared" si="0"/>
        <v>108409000</v>
      </c>
      <c r="H41" s="13"/>
      <c r="I41" s="13">
        <v>662018000</v>
      </c>
      <c r="J41" s="31">
        <v>162815000</v>
      </c>
      <c r="K41" s="13">
        <v>265651000</v>
      </c>
      <c r="L41" s="13">
        <v>16775000</v>
      </c>
      <c r="M41" s="13"/>
      <c r="N41" s="14">
        <f t="shared" si="1"/>
        <v>3013959000</v>
      </c>
      <c r="Q41" s="41"/>
    </row>
    <row r="42" spans="1:17" s="29" customFormat="1" ht="20.100000000000001" customHeight="1" x14ac:dyDescent="0.3">
      <c r="A42" s="52"/>
      <c r="B42" s="12" t="s">
        <v>35</v>
      </c>
      <c r="C42" s="31">
        <v>924698000</v>
      </c>
      <c r="D42" s="13">
        <v>210214000</v>
      </c>
      <c r="E42" s="40">
        <v>26193000</v>
      </c>
      <c r="F42" s="40"/>
      <c r="G42" s="25">
        <f t="shared" si="0"/>
        <v>26193000</v>
      </c>
      <c r="H42" s="13"/>
      <c r="I42" s="13">
        <v>6750000</v>
      </c>
      <c r="J42" s="31">
        <v>98099000</v>
      </c>
      <c r="K42" s="13"/>
      <c r="L42" s="13"/>
      <c r="M42" s="13"/>
      <c r="N42" s="14">
        <f t="shared" si="1"/>
        <v>1265954000</v>
      </c>
      <c r="Q42" s="41"/>
    </row>
    <row r="43" spans="1:17" s="29" customFormat="1" ht="20.100000000000001" customHeight="1" x14ac:dyDescent="0.3">
      <c r="A43" s="52"/>
      <c r="B43" s="12" t="s">
        <v>36</v>
      </c>
      <c r="C43" s="31">
        <v>226809000</v>
      </c>
      <c r="D43" s="13">
        <v>40601000</v>
      </c>
      <c r="E43" s="40">
        <v>197384000</v>
      </c>
      <c r="F43" s="40">
        <v>16000</v>
      </c>
      <c r="G43" s="25">
        <f t="shared" si="0"/>
        <v>197400000</v>
      </c>
      <c r="H43" s="13"/>
      <c r="I43" s="13">
        <v>9566391000</v>
      </c>
      <c r="J43" s="31">
        <v>1193960000</v>
      </c>
      <c r="K43" s="13">
        <v>175989000</v>
      </c>
      <c r="L43" s="13">
        <v>8026000000</v>
      </c>
      <c r="M43" s="13"/>
      <c r="N43" s="14">
        <f t="shared" si="1"/>
        <v>19427150000</v>
      </c>
      <c r="Q43" s="41"/>
    </row>
    <row r="44" spans="1:17" s="29" customFormat="1" ht="20.100000000000001" customHeight="1" x14ac:dyDescent="0.3">
      <c r="A44" s="52"/>
      <c r="B44" s="12" t="s">
        <v>190</v>
      </c>
      <c r="C44" s="31">
        <v>6181924000</v>
      </c>
      <c r="D44" s="13">
        <v>1057002000</v>
      </c>
      <c r="E44" s="40">
        <v>301505000</v>
      </c>
      <c r="F44" s="40"/>
      <c r="G44" s="25">
        <f t="shared" si="0"/>
        <v>301505000</v>
      </c>
      <c r="H44" s="13"/>
      <c r="I44" s="13">
        <v>19820367000</v>
      </c>
      <c r="J44" s="31">
        <v>546684000</v>
      </c>
      <c r="K44" s="13">
        <v>168737000</v>
      </c>
      <c r="L44" s="13">
        <v>13433000</v>
      </c>
      <c r="M44" s="13"/>
      <c r="N44" s="14">
        <f t="shared" si="1"/>
        <v>28089652000</v>
      </c>
      <c r="Q44" s="41"/>
    </row>
    <row r="45" spans="1:17" s="29" customFormat="1" ht="20.100000000000001" customHeight="1" x14ac:dyDescent="0.3">
      <c r="A45" s="52"/>
      <c r="B45" s="12" t="s">
        <v>111</v>
      </c>
      <c r="C45" s="31">
        <v>192557000</v>
      </c>
      <c r="D45" s="13">
        <v>44654000</v>
      </c>
      <c r="E45" s="40">
        <v>21141000</v>
      </c>
      <c r="F45" s="40"/>
      <c r="G45" s="25">
        <f t="shared" si="0"/>
        <v>21141000</v>
      </c>
      <c r="H45" s="13"/>
      <c r="I45" s="13">
        <v>199040000</v>
      </c>
      <c r="J45" s="31">
        <v>25283000</v>
      </c>
      <c r="K45" s="13"/>
      <c r="L45" s="13"/>
      <c r="M45" s="13"/>
      <c r="N45" s="14">
        <f t="shared" si="1"/>
        <v>482675000</v>
      </c>
      <c r="Q45" s="41"/>
    </row>
    <row r="46" spans="1:17" s="29" customFormat="1" ht="20.100000000000001" customHeight="1" x14ac:dyDescent="0.3">
      <c r="A46" s="52"/>
      <c r="B46" s="12" t="s">
        <v>191</v>
      </c>
      <c r="C46" s="31">
        <v>1470664000</v>
      </c>
      <c r="D46" s="13">
        <v>225190000</v>
      </c>
      <c r="E46" s="40">
        <v>275261000</v>
      </c>
      <c r="F46" s="40">
        <v>2375000</v>
      </c>
      <c r="G46" s="25">
        <f t="shared" si="0"/>
        <v>277636000</v>
      </c>
      <c r="H46" s="13"/>
      <c r="I46" s="13">
        <v>4048466000</v>
      </c>
      <c r="J46" s="31">
        <v>133862000</v>
      </c>
      <c r="K46" s="13"/>
      <c r="L46" s="13"/>
      <c r="M46" s="13"/>
      <c r="N46" s="14">
        <f t="shared" si="1"/>
        <v>6155818000</v>
      </c>
      <c r="Q46" s="41"/>
    </row>
    <row r="47" spans="1:17" s="29" customFormat="1" ht="20.100000000000001" customHeight="1" thickBot="1" x14ac:dyDescent="0.35">
      <c r="A47" s="52"/>
      <c r="B47" s="12" t="s">
        <v>192</v>
      </c>
      <c r="C47" s="31">
        <v>258884000</v>
      </c>
      <c r="D47" s="13">
        <v>51643000</v>
      </c>
      <c r="E47" s="40">
        <v>102098000</v>
      </c>
      <c r="F47" s="40"/>
      <c r="G47" s="25">
        <f t="shared" si="0"/>
        <v>102098000</v>
      </c>
      <c r="H47" s="13"/>
      <c r="I47" s="13">
        <v>1526570000</v>
      </c>
      <c r="J47" s="31">
        <v>8447104000</v>
      </c>
      <c r="K47" s="13">
        <v>1248000</v>
      </c>
      <c r="L47" s="13"/>
      <c r="M47" s="13"/>
      <c r="N47" s="14">
        <f t="shared" si="1"/>
        <v>10387547000</v>
      </c>
      <c r="Q47" s="41"/>
    </row>
    <row r="48" spans="1:17" s="36" customFormat="1" ht="24.95" customHeight="1" thickBot="1" x14ac:dyDescent="0.3">
      <c r="A48" s="29"/>
      <c r="B48" s="33" t="s">
        <v>38</v>
      </c>
      <c r="C48" s="34">
        <f t="shared" ref="C48:N48" si="2">SUM(C8:C47)</f>
        <v>266049875000</v>
      </c>
      <c r="D48" s="34">
        <f t="shared" si="2"/>
        <v>45580348000</v>
      </c>
      <c r="E48" s="34">
        <f>SUM(E8:E47)</f>
        <v>73364862000</v>
      </c>
      <c r="F48" s="34">
        <f>SUM(F8:F47)</f>
        <v>701077000</v>
      </c>
      <c r="G48" s="34">
        <f>SUM(G8:G47)</f>
        <v>74065939000</v>
      </c>
      <c r="H48" s="34">
        <f t="shared" si="2"/>
        <v>159500000000</v>
      </c>
      <c r="I48" s="34">
        <f>SUM(I8:I47)</f>
        <v>477335276000</v>
      </c>
      <c r="J48" s="34">
        <f>SUM(J8:J47)</f>
        <v>39657247000</v>
      </c>
      <c r="K48" s="34">
        <f t="shared" si="2"/>
        <v>5142167000</v>
      </c>
      <c r="L48" s="34">
        <f t="shared" si="2"/>
        <v>28669487000</v>
      </c>
      <c r="M48" s="34">
        <f>SUM(M8:M47)</f>
        <v>9139148000</v>
      </c>
      <c r="N48" s="35">
        <f t="shared" si="2"/>
        <v>1105139487000</v>
      </c>
    </row>
    <row r="49" spans="1:14" s="37" customFormat="1" ht="14.25" x14ac:dyDescent="0.25">
      <c r="A49" s="36"/>
      <c r="B49" s="37" t="s">
        <v>39</v>
      </c>
      <c r="N49" s="38"/>
    </row>
    <row r="50" spans="1:14" x14ac:dyDescent="0.25">
      <c r="A50" s="37"/>
      <c r="G50" s="21"/>
      <c r="J50" s="21"/>
      <c r="K50" s="21"/>
      <c r="L50" s="21"/>
      <c r="N50" s="21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"/>
  <sheetViews>
    <sheetView topLeftCell="A27" zoomScale="70" zoomScaleNormal="70" workbookViewId="0">
      <selection activeCell="R23" sqref="R23"/>
    </sheetView>
  </sheetViews>
  <sheetFormatPr defaultRowHeight="15" x14ac:dyDescent="0.25"/>
  <cols>
    <col min="1" max="1" width="6.28515625" style="46" customWidth="1"/>
    <col min="2" max="2" width="79" style="3" customWidth="1"/>
    <col min="3" max="5" width="17.7109375" style="3" bestFit="1" customWidth="1"/>
    <col min="6" max="7" width="17.7109375" style="3" customWidth="1"/>
    <col min="8" max="13" width="17.7109375" style="3" bestFit="1" customWidth="1"/>
    <col min="14" max="14" width="20.140625" style="3" bestFit="1" customWidth="1"/>
    <col min="15" max="16" width="9.140625" style="3"/>
    <col min="17" max="17" width="14.85546875" style="3" customWidth="1"/>
    <col min="18" max="16384" width="9.140625" style="3"/>
  </cols>
  <sheetData>
    <row r="1" spans="1:17" ht="20.100000000000001" customHeight="1" x14ac:dyDescent="0.25">
      <c r="A1" s="42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7" ht="20.100000000000001" customHeight="1" x14ac:dyDescent="0.25">
      <c r="A2" s="42"/>
      <c r="B2" s="63" t="s">
        <v>0</v>
      </c>
      <c r="C2" s="63" t="s">
        <v>0</v>
      </c>
      <c r="D2" s="63" t="s">
        <v>0</v>
      </c>
      <c r="E2" s="63" t="s">
        <v>0</v>
      </c>
      <c r="F2" s="63"/>
      <c r="G2" s="63"/>
      <c r="H2" s="63" t="s">
        <v>0</v>
      </c>
      <c r="I2" s="63" t="s">
        <v>0</v>
      </c>
      <c r="J2" s="63" t="s">
        <v>0</v>
      </c>
      <c r="K2" s="63" t="s">
        <v>0</v>
      </c>
      <c r="L2" s="63" t="s">
        <v>0</v>
      </c>
      <c r="M2" s="63" t="s">
        <v>0</v>
      </c>
      <c r="N2" s="63" t="s">
        <v>0</v>
      </c>
    </row>
    <row r="3" spans="1:17" ht="20.100000000000001" customHeight="1" x14ac:dyDescent="0.25">
      <c r="A3" s="42"/>
      <c r="B3" s="63" t="s">
        <v>40</v>
      </c>
      <c r="C3" s="63" t="s">
        <v>0</v>
      </c>
      <c r="D3" s="63" t="s">
        <v>0</v>
      </c>
      <c r="E3" s="63" t="s">
        <v>0</v>
      </c>
      <c r="F3" s="63"/>
      <c r="G3" s="63"/>
      <c r="H3" s="63" t="s">
        <v>0</v>
      </c>
      <c r="I3" s="63" t="s">
        <v>0</v>
      </c>
      <c r="J3" s="63" t="s">
        <v>0</v>
      </c>
      <c r="K3" s="63" t="s">
        <v>0</v>
      </c>
      <c r="L3" s="63" t="s">
        <v>0</v>
      </c>
      <c r="M3" s="63" t="s">
        <v>0</v>
      </c>
      <c r="N3" s="63" t="s">
        <v>0</v>
      </c>
    </row>
    <row r="4" spans="1:17" ht="20.100000000000001" customHeight="1" x14ac:dyDescent="0.25">
      <c r="A4" s="42"/>
      <c r="B4" s="64" t="s">
        <v>193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7" s="6" customFormat="1" ht="20.100000000000001" customHeight="1" thickBot="1" x14ac:dyDescent="0.3">
      <c r="A5" s="4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spans="1:17" s="7" customFormat="1" ht="23.25" customHeight="1" x14ac:dyDescent="0.25">
      <c r="A6" s="43"/>
      <c r="B6" s="72" t="s">
        <v>3</v>
      </c>
      <c r="C6" s="59" t="s">
        <v>4</v>
      </c>
      <c r="D6" s="59" t="s">
        <v>5</v>
      </c>
      <c r="E6" s="67" t="s">
        <v>6</v>
      </c>
      <c r="F6" s="68"/>
      <c r="G6" s="69"/>
      <c r="H6" s="59" t="s">
        <v>7</v>
      </c>
      <c r="I6" s="59" t="s">
        <v>8</v>
      </c>
      <c r="J6" s="59" t="s">
        <v>9</v>
      </c>
      <c r="K6" s="59" t="s">
        <v>10</v>
      </c>
      <c r="L6" s="59" t="s">
        <v>11</v>
      </c>
      <c r="M6" s="59" t="s">
        <v>12</v>
      </c>
      <c r="N6" s="61" t="s">
        <v>13</v>
      </c>
    </row>
    <row r="7" spans="1:17" s="7" customFormat="1" ht="45" customHeight="1" thickBot="1" x14ac:dyDescent="0.3">
      <c r="A7" s="44"/>
      <c r="B7" s="73"/>
      <c r="C7" s="70" t="s">
        <v>0</v>
      </c>
      <c r="D7" s="70" t="s">
        <v>0</v>
      </c>
      <c r="E7" s="51" t="s">
        <v>14</v>
      </c>
      <c r="F7" s="51" t="s">
        <v>15</v>
      </c>
      <c r="G7" s="51" t="s">
        <v>13</v>
      </c>
      <c r="H7" s="70" t="s">
        <v>0</v>
      </c>
      <c r="I7" s="70" t="s">
        <v>0</v>
      </c>
      <c r="J7" s="70" t="s">
        <v>0</v>
      </c>
      <c r="K7" s="70" t="s">
        <v>0</v>
      </c>
      <c r="L7" s="70" t="s">
        <v>0</v>
      </c>
      <c r="M7" s="70" t="s">
        <v>0</v>
      </c>
      <c r="N7" s="71" t="s">
        <v>0</v>
      </c>
    </row>
    <row r="8" spans="1:17" ht="19.5" customHeight="1" x14ac:dyDescent="0.25">
      <c r="A8" s="45"/>
      <c r="B8" s="30" t="s">
        <v>41</v>
      </c>
      <c r="C8" s="10">
        <v>58640000</v>
      </c>
      <c r="D8" s="10">
        <v>9259000</v>
      </c>
      <c r="E8" s="10">
        <v>3515000</v>
      </c>
      <c r="F8" s="10"/>
      <c r="G8" s="10">
        <f>E8+F8</f>
        <v>3515000</v>
      </c>
      <c r="H8" s="10"/>
      <c r="I8" s="10">
        <v>29340000</v>
      </c>
      <c r="J8" s="10">
        <v>1792000</v>
      </c>
      <c r="K8" s="10"/>
      <c r="L8" s="10"/>
      <c r="M8" s="10"/>
      <c r="N8" s="11">
        <f>SUM(C8,D8,G8,H8,I8,J8,K8,L8,M8)</f>
        <v>102546000</v>
      </c>
      <c r="Q8" s="21"/>
    </row>
    <row r="9" spans="1:17" ht="19.5" customHeight="1" x14ac:dyDescent="0.25">
      <c r="B9" s="30" t="s">
        <v>135</v>
      </c>
      <c r="C9" s="13">
        <v>846753000</v>
      </c>
      <c r="D9" s="13">
        <v>145013000</v>
      </c>
      <c r="E9" s="13">
        <v>59002000</v>
      </c>
      <c r="F9" s="13"/>
      <c r="G9" s="13">
        <f t="shared" ref="G9:G72" si="0">E9+F9</f>
        <v>59002000</v>
      </c>
      <c r="H9" s="13"/>
      <c r="I9" s="13">
        <v>38720000</v>
      </c>
      <c r="J9" s="13">
        <v>132891000</v>
      </c>
      <c r="K9" s="13"/>
      <c r="L9" s="13"/>
      <c r="M9" s="13"/>
      <c r="N9" s="14">
        <f t="shared" ref="N9:N72" si="1">SUM(C9,D9,G9,H9,I9,J9,K9,L9,M9)</f>
        <v>1222379000</v>
      </c>
      <c r="Q9" s="21"/>
    </row>
    <row r="10" spans="1:17" ht="19.5" customHeight="1" x14ac:dyDescent="0.25">
      <c r="A10" s="45"/>
      <c r="B10" s="30" t="s">
        <v>136</v>
      </c>
      <c r="C10" s="13">
        <v>413603000</v>
      </c>
      <c r="D10" s="13">
        <v>68870000</v>
      </c>
      <c r="E10" s="13">
        <v>70424000</v>
      </c>
      <c r="F10" s="13"/>
      <c r="G10" s="13">
        <f t="shared" si="0"/>
        <v>70424000</v>
      </c>
      <c r="H10" s="13"/>
      <c r="I10" s="13">
        <v>13765000</v>
      </c>
      <c r="J10" s="13">
        <v>48261000</v>
      </c>
      <c r="K10" s="13"/>
      <c r="L10" s="13"/>
      <c r="M10" s="13"/>
      <c r="N10" s="14">
        <f t="shared" si="1"/>
        <v>614923000</v>
      </c>
      <c r="Q10" s="21"/>
    </row>
    <row r="11" spans="1:17" ht="19.5" customHeight="1" x14ac:dyDescent="0.25">
      <c r="B11" s="30" t="s">
        <v>42</v>
      </c>
      <c r="C11" s="13">
        <v>823392000</v>
      </c>
      <c r="D11" s="13">
        <v>145117000</v>
      </c>
      <c r="E11" s="13">
        <v>79743000</v>
      </c>
      <c r="F11" s="13"/>
      <c r="G11" s="13">
        <f t="shared" si="0"/>
        <v>79743000</v>
      </c>
      <c r="H11" s="13"/>
      <c r="I11" s="13">
        <v>39375000</v>
      </c>
      <c r="J11" s="13">
        <v>135762000</v>
      </c>
      <c r="K11" s="13"/>
      <c r="L11" s="13"/>
      <c r="M11" s="13"/>
      <c r="N11" s="14">
        <f t="shared" si="1"/>
        <v>1223389000</v>
      </c>
      <c r="Q11" s="21"/>
    </row>
    <row r="12" spans="1:17" ht="19.5" customHeight="1" x14ac:dyDescent="0.25">
      <c r="A12" s="45"/>
      <c r="B12" s="30" t="s">
        <v>137</v>
      </c>
      <c r="C12" s="13">
        <v>646966000</v>
      </c>
      <c r="D12" s="13">
        <v>111435000</v>
      </c>
      <c r="E12" s="13">
        <v>50841000</v>
      </c>
      <c r="F12" s="13"/>
      <c r="G12" s="13">
        <f t="shared" si="0"/>
        <v>50841000</v>
      </c>
      <c r="H12" s="13"/>
      <c r="I12" s="13">
        <v>31444000</v>
      </c>
      <c r="J12" s="13">
        <v>105123000</v>
      </c>
      <c r="K12" s="13"/>
      <c r="L12" s="13"/>
      <c r="M12" s="13"/>
      <c r="N12" s="14">
        <f t="shared" si="1"/>
        <v>945809000</v>
      </c>
      <c r="Q12" s="21"/>
    </row>
    <row r="13" spans="1:17" ht="19.5" customHeight="1" x14ac:dyDescent="0.25">
      <c r="B13" s="30" t="s">
        <v>43</v>
      </c>
      <c r="C13" s="13">
        <v>710567000</v>
      </c>
      <c r="D13" s="13">
        <v>128430000</v>
      </c>
      <c r="E13" s="13">
        <v>97060000</v>
      </c>
      <c r="F13" s="13"/>
      <c r="G13" s="13">
        <f t="shared" si="0"/>
        <v>97060000</v>
      </c>
      <c r="H13" s="13"/>
      <c r="I13" s="13">
        <v>35105000</v>
      </c>
      <c r="J13" s="13">
        <v>141908000</v>
      </c>
      <c r="K13" s="13"/>
      <c r="L13" s="13"/>
      <c r="M13" s="13"/>
      <c r="N13" s="14">
        <f t="shared" si="1"/>
        <v>1113070000</v>
      </c>
      <c r="Q13" s="21"/>
    </row>
    <row r="14" spans="1:17" ht="19.5" customHeight="1" x14ac:dyDescent="0.25">
      <c r="A14" s="45"/>
      <c r="B14" s="30" t="s">
        <v>44</v>
      </c>
      <c r="C14" s="13">
        <v>445000000</v>
      </c>
      <c r="D14" s="13">
        <v>72566000</v>
      </c>
      <c r="E14" s="13">
        <v>50761000</v>
      </c>
      <c r="F14" s="13"/>
      <c r="G14" s="13">
        <f t="shared" si="0"/>
        <v>50761000</v>
      </c>
      <c r="H14" s="13"/>
      <c r="I14" s="13">
        <v>14755000</v>
      </c>
      <c r="J14" s="13">
        <v>48792000</v>
      </c>
      <c r="K14" s="13"/>
      <c r="L14" s="13"/>
      <c r="M14" s="13"/>
      <c r="N14" s="14">
        <f t="shared" si="1"/>
        <v>631874000</v>
      </c>
      <c r="Q14" s="21"/>
    </row>
    <row r="15" spans="1:17" ht="19.5" customHeight="1" x14ac:dyDescent="0.25">
      <c r="B15" s="30" t="s">
        <v>138</v>
      </c>
      <c r="C15" s="13">
        <v>214448000</v>
      </c>
      <c r="D15" s="13">
        <v>36621000</v>
      </c>
      <c r="E15" s="13">
        <v>37466000</v>
      </c>
      <c r="F15" s="13"/>
      <c r="G15" s="13">
        <f t="shared" si="0"/>
        <v>37466000</v>
      </c>
      <c r="H15" s="13"/>
      <c r="I15" s="13">
        <v>7064000</v>
      </c>
      <c r="J15" s="13">
        <v>53680000</v>
      </c>
      <c r="K15" s="13"/>
      <c r="L15" s="13"/>
      <c r="M15" s="13"/>
      <c r="N15" s="14">
        <f t="shared" si="1"/>
        <v>349279000</v>
      </c>
      <c r="Q15" s="21"/>
    </row>
    <row r="16" spans="1:17" ht="19.5" customHeight="1" x14ac:dyDescent="0.25">
      <c r="A16" s="45"/>
      <c r="B16" s="30" t="s">
        <v>139</v>
      </c>
      <c r="C16" s="13">
        <v>549992000</v>
      </c>
      <c r="D16" s="13">
        <v>88836000</v>
      </c>
      <c r="E16" s="13">
        <v>47805000</v>
      </c>
      <c r="F16" s="13"/>
      <c r="G16" s="13">
        <f t="shared" si="0"/>
        <v>47805000</v>
      </c>
      <c r="H16" s="13"/>
      <c r="I16" s="13">
        <v>18985000</v>
      </c>
      <c r="J16" s="13">
        <v>46739000</v>
      </c>
      <c r="K16" s="13"/>
      <c r="L16" s="13"/>
      <c r="M16" s="13"/>
      <c r="N16" s="14">
        <f t="shared" si="1"/>
        <v>752357000</v>
      </c>
      <c r="Q16" s="21"/>
    </row>
    <row r="17" spans="1:17" ht="19.5" customHeight="1" x14ac:dyDescent="0.25">
      <c r="B17" s="30" t="s">
        <v>140</v>
      </c>
      <c r="C17" s="13">
        <v>297291000</v>
      </c>
      <c r="D17" s="13">
        <v>47438000</v>
      </c>
      <c r="E17" s="13">
        <v>32294000</v>
      </c>
      <c r="F17" s="13"/>
      <c r="G17" s="13">
        <f t="shared" si="0"/>
        <v>32294000</v>
      </c>
      <c r="H17" s="13"/>
      <c r="I17" s="13">
        <v>9942000</v>
      </c>
      <c r="J17" s="13">
        <v>25473000</v>
      </c>
      <c r="K17" s="13"/>
      <c r="L17" s="13"/>
      <c r="M17" s="13"/>
      <c r="N17" s="14">
        <f t="shared" si="1"/>
        <v>412438000</v>
      </c>
      <c r="Q17" s="21"/>
    </row>
    <row r="18" spans="1:17" ht="19.5" customHeight="1" x14ac:dyDescent="0.25">
      <c r="A18" s="45"/>
      <c r="B18" s="30" t="s">
        <v>45</v>
      </c>
      <c r="C18" s="13">
        <v>119538000</v>
      </c>
      <c r="D18" s="13">
        <v>19783000</v>
      </c>
      <c r="E18" s="13">
        <v>8949000</v>
      </c>
      <c r="F18" s="13"/>
      <c r="G18" s="13">
        <f t="shared" si="0"/>
        <v>8949000</v>
      </c>
      <c r="H18" s="13"/>
      <c r="I18" s="13">
        <v>4698000</v>
      </c>
      <c r="J18" s="13">
        <v>15437000</v>
      </c>
      <c r="K18" s="13"/>
      <c r="L18" s="13"/>
      <c r="M18" s="13"/>
      <c r="N18" s="14">
        <f t="shared" si="1"/>
        <v>168405000</v>
      </c>
      <c r="Q18" s="21"/>
    </row>
    <row r="19" spans="1:17" ht="19.5" customHeight="1" x14ac:dyDescent="0.25">
      <c r="B19" s="30" t="s">
        <v>141</v>
      </c>
      <c r="C19" s="13">
        <v>711173000</v>
      </c>
      <c r="D19" s="13">
        <v>128486000</v>
      </c>
      <c r="E19" s="13">
        <v>53557000</v>
      </c>
      <c r="F19" s="13"/>
      <c r="G19" s="13">
        <f t="shared" si="0"/>
        <v>53557000</v>
      </c>
      <c r="H19" s="13"/>
      <c r="I19" s="13">
        <v>33212000</v>
      </c>
      <c r="J19" s="13">
        <v>98837000</v>
      </c>
      <c r="K19" s="13"/>
      <c r="L19" s="13"/>
      <c r="M19" s="13"/>
      <c r="N19" s="14">
        <f t="shared" si="1"/>
        <v>1025265000</v>
      </c>
      <c r="Q19" s="21"/>
    </row>
    <row r="20" spans="1:17" ht="19.5" customHeight="1" x14ac:dyDescent="0.25">
      <c r="A20" s="45"/>
      <c r="B20" s="30" t="s">
        <v>142</v>
      </c>
      <c r="C20" s="13">
        <v>624082000</v>
      </c>
      <c r="D20" s="13">
        <v>108335000</v>
      </c>
      <c r="E20" s="13">
        <v>41889000</v>
      </c>
      <c r="F20" s="13"/>
      <c r="G20" s="13">
        <f t="shared" si="0"/>
        <v>41889000</v>
      </c>
      <c r="H20" s="13"/>
      <c r="I20" s="13">
        <v>28715000</v>
      </c>
      <c r="J20" s="13">
        <v>76244000</v>
      </c>
      <c r="K20" s="13"/>
      <c r="L20" s="13"/>
      <c r="M20" s="13"/>
      <c r="N20" s="14">
        <f t="shared" si="1"/>
        <v>879265000</v>
      </c>
      <c r="Q20" s="21"/>
    </row>
    <row r="21" spans="1:17" ht="19.5" customHeight="1" x14ac:dyDescent="0.25">
      <c r="B21" s="30" t="s">
        <v>143</v>
      </c>
      <c r="C21" s="13">
        <v>310594000</v>
      </c>
      <c r="D21" s="13">
        <v>51896000</v>
      </c>
      <c r="E21" s="13">
        <v>31322000</v>
      </c>
      <c r="F21" s="13"/>
      <c r="G21" s="13">
        <f t="shared" si="0"/>
        <v>31322000</v>
      </c>
      <c r="H21" s="13"/>
      <c r="I21" s="13">
        <v>16280000</v>
      </c>
      <c r="J21" s="13">
        <v>36889000</v>
      </c>
      <c r="K21" s="13"/>
      <c r="L21" s="13"/>
      <c r="M21" s="13"/>
      <c r="N21" s="14">
        <f t="shared" si="1"/>
        <v>446981000</v>
      </c>
      <c r="Q21" s="21"/>
    </row>
    <row r="22" spans="1:17" ht="19.5" customHeight="1" x14ac:dyDescent="0.25">
      <c r="A22" s="45"/>
      <c r="B22" s="30" t="s">
        <v>194</v>
      </c>
      <c r="C22" s="13">
        <v>487341000</v>
      </c>
      <c r="D22" s="13">
        <v>83168000</v>
      </c>
      <c r="E22" s="13">
        <v>61801000</v>
      </c>
      <c r="F22" s="13"/>
      <c r="G22" s="13">
        <f t="shared" si="0"/>
        <v>61801000</v>
      </c>
      <c r="H22" s="13"/>
      <c r="I22" s="13">
        <v>23190000</v>
      </c>
      <c r="J22" s="13">
        <v>52238000</v>
      </c>
      <c r="K22" s="13"/>
      <c r="L22" s="13"/>
      <c r="M22" s="13"/>
      <c r="N22" s="14">
        <f t="shared" si="1"/>
        <v>707738000</v>
      </c>
      <c r="Q22" s="21"/>
    </row>
    <row r="23" spans="1:17" ht="19.5" customHeight="1" x14ac:dyDescent="0.25">
      <c r="B23" s="30" t="s">
        <v>46</v>
      </c>
      <c r="C23" s="13">
        <v>384037000</v>
      </c>
      <c r="D23" s="13">
        <v>67368000</v>
      </c>
      <c r="E23" s="13">
        <v>40472000</v>
      </c>
      <c r="F23" s="13"/>
      <c r="G23" s="13">
        <f t="shared" si="0"/>
        <v>40472000</v>
      </c>
      <c r="H23" s="13"/>
      <c r="I23" s="13">
        <v>12876000</v>
      </c>
      <c r="J23" s="13">
        <v>41430000</v>
      </c>
      <c r="K23" s="13"/>
      <c r="L23" s="13"/>
      <c r="M23" s="13"/>
      <c r="N23" s="14">
        <f t="shared" si="1"/>
        <v>546183000</v>
      </c>
      <c r="Q23" s="21"/>
    </row>
    <row r="24" spans="1:17" ht="19.5" customHeight="1" x14ac:dyDescent="0.25">
      <c r="A24" s="45"/>
      <c r="B24" s="30" t="s">
        <v>144</v>
      </c>
      <c r="C24" s="13">
        <v>488837000</v>
      </c>
      <c r="D24" s="13">
        <v>78700000</v>
      </c>
      <c r="E24" s="13">
        <v>51729000</v>
      </c>
      <c r="F24" s="13"/>
      <c r="G24" s="13">
        <f t="shared" si="0"/>
        <v>51729000</v>
      </c>
      <c r="H24" s="13"/>
      <c r="I24" s="13">
        <v>18435000</v>
      </c>
      <c r="J24" s="13">
        <v>36100000</v>
      </c>
      <c r="K24" s="13"/>
      <c r="L24" s="13"/>
      <c r="M24" s="13"/>
      <c r="N24" s="14">
        <f t="shared" si="1"/>
        <v>673801000</v>
      </c>
      <c r="Q24" s="21"/>
    </row>
    <row r="25" spans="1:17" ht="19.5" customHeight="1" x14ac:dyDescent="0.25">
      <c r="B25" s="30" t="s">
        <v>145</v>
      </c>
      <c r="C25" s="13">
        <v>489313000</v>
      </c>
      <c r="D25" s="13">
        <v>81332000</v>
      </c>
      <c r="E25" s="13">
        <v>34692000</v>
      </c>
      <c r="F25" s="13"/>
      <c r="G25" s="13">
        <f t="shared" si="0"/>
        <v>34692000</v>
      </c>
      <c r="H25" s="13"/>
      <c r="I25" s="13">
        <v>22855000</v>
      </c>
      <c r="J25" s="13">
        <v>62289000</v>
      </c>
      <c r="K25" s="13"/>
      <c r="L25" s="13"/>
      <c r="M25" s="13"/>
      <c r="N25" s="14">
        <f t="shared" si="1"/>
        <v>690481000</v>
      </c>
      <c r="Q25" s="21"/>
    </row>
    <row r="26" spans="1:17" ht="19.5" customHeight="1" x14ac:dyDescent="0.25">
      <c r="A26" s="45"/>
      <c r="B26" s="30" t="s">
        <v>47</v>
      </c>
      <c r="C26" s="13">
        <v>436915000</v>
      </c>
      <c r="D26" s="13">
        <v>71522000</v>
      </c>
      <c r="E26" s="13">
        <v>40396000</v>
      </c>
      <c r="F26" s="13"/>
      <c r="G26" s="13">
        <f t="shared" si="0"/>
        <v>40396000</v>
      </c>
      <c r="H26" s="13"/>
      <c r="I26" s="13">
        <v>20858000</v>
      </c>
      <c r="J26" s="13">
        <v>60852000</v>
      </c>
      <c r="K26" s="13"/>
      <c r="L26" s="13"/>
      <c r="M26" s="13"/>
      <c r="N26" s="14">
        <f t="shared" si="1"/>
        <v>630543000</v>
      </c>
      <c r="Q26" s="21"/>
    </row>
    <row r="27" spans="1:17" ht="19.5" customHeight="1" x14ac:dyDescent="0.25">
      <c r="B27" s="30" t="s">
        <v>195</v>
      </c>
      <c r="C27" s="13">
        <v>374573000</v>
      </c>
      <c r="D27" s="13">
        <v>57489000</v>
      </c>
      <c r="E27" s="13">
        <v>34029000</v>
      </c>
      <c r="F27" s="13"/>
      <c r="G27" s="13">
        <f t="shared" si="0"/>
        <v>34029000</v>
      </c>
      <c r="H27" s="13"/>
      <c r="I27" s="13">
        <v>16058000</v>
      </c>
      <c r="J27" s="13">
        <v>63108000</v>
      </c>
      <c r="K27" s="13"/>
      <c r="L27" s="13"/>
      <c r="M27" s="13"/>
      <c r="N27" s="14">
        <f t="shared" si="1"/>
        <v>545257000</v>
      </c>
      <c r="Q27" s="21"/>
    </row>
    <row r="28" spans="1:17" ht="19.5" customHeight="1" x14ac:dyDescent="0.25">
      <c r="A28" s="45"/>
      <c r="B28" s="30" t="s">
        <v>146</v>
      </c>
      <c r="C28" s="13">
        <v>474449000</v>
      </c>
      <c r="D28" s="13">
        <v>80153000</v>
      </c>
      <c r="E28" s="13">
        <v>47056000</v>
      </c>
      <c r="F28" s="13"/>
      <c r="G28" s="13">
        <f t="shared" si="0"/>
        <v>47056000</v>
      </c>
      <c r="H28" s="13"/>
      <c r="I28" s="13">
        <v>23557000</v>
      </c>
      <c r="J28" s="13">
        <v>66514000</v>
      </c>
      <c r="K28" s="13"/>
      <c r="L28" s="13"/>
      <c r="M28" s="13"/>
      <c r="N28" s="14">
        <f t="shared" si="1"/>
        <v>691729000</v>
      </c>
      <c r="Q28" s="21"/>
    </row>
    <row r="29" spans="1:17" ht="19.5" customHeight="1" x14ac:dyDescent="0.25">
      <c r="B29" s="30" t="s">
        <v>147</v>
      </c>
      <c r="C29" s="13">
        <v>459097000</v>
      </c>
      <c r="D29" s="13">
        <v>77148000</v>
      </c>
      <c r="E29" s="13">
        <v>33969000</v>
      </c>
      <c r="F29" s="13"/>
      <c r="G29" s="13">
        <f t="shared" si="0"/>
        <v>33969000</v>
      </c>
      <c r="H29" s="13"/>
      <c r="I29" s="13">
        <v>22038000</v>
      </c>
      <c r="J29" s="13">
        <v>31855000</v>
      </c>
      <c r="K29" s="13"/>
      <c r="L29" s="13"/>
      <c r="M29" s="13"/>
      <c r="N29" s="14">
        <f t="shared" si="1"/>
        <v>624107000</v>
      </c>
      <c r="Q29" s="21"/>
    </row>
    <row r="30" spans="1:17" ht="19.5" customHeight="1" x14ac:dyDescent="0.25">
      <c r="A30" s="45"/>
      <c r="B30" s="30" t="s">
        <v>148</v>
      </c>
      <c r="C30" s="13">
        <v>385403000</v>
      </c>
      <c r="D30" s="13">
        <v>65573000</v>
      </c>
      <c r="E30" s="13">
        <v>35706000</v>
      </c>
      <c r="F30" s="13"/>
      <c r="G30" s="13">
        <f t="shared" si="0"/>
        <v>35706000</v>
      </c>
      <c r="H30" s="13"/>
      <c r="I30" s="13">
        <v>17642000</v>
      </c>
      <c r="J30" s="13">
        <v>50057000</v>
      </c>
      <c r="K30" s="13"/>
      <c r="L30" s="13"/>
      <c r="M30" s="13"/>
      <c r="N30" s="14">
        <f t="shared" si="1"/>
        <v>554381000</v>
      </c>
      <c r="Q30" s="21"/>
    </row>
    <row r="31" spans="1:17" ht="19.5" customHeight="1" x14ac:dyDescent="0.25">
      <c r="B31" s="30" t="s">
        <v>149</v>
      </c>
      <c r="C31" s="13">
        <v>574079000</v>
      </c>
      <c r="D31" s="13">
        <v>86659000</v>
      </c>
      <c r="E31" s="13">
        <v>76986000</v>
      </c>
      <c r="F31" s="13"/>
      <c r="G31" s="13">
        <f t="shared" si="0"/>
        <v>76986000</v>
      </c>
      <c r="H31" s="13"/>
      <c r="I31" s="13">
        <v>23545000</v>
      </c>
      <c r="J31" s="13">
        <v>50195000</v>
      </c>
      <c r="K31" s="13"/>
      <c r="L31" s="13"/>
      <c r="M31" s="13"/>
      <c r="N31" s="14">
        <f t="shared" si="1"/>
        <v>811464000</v>
      </c>
      <c r="Q31" s="21"/>
    </row>
    <row r="32" spans="1:17" ht="19.5" customHeight="1" x14ac:dyDescent="0.25">
      <c r="A32" s="45"/>
      <c r="B32" s="30" t="s">
        <v>150</v>
      </c>
      <c r="C32" s="13">
        <v>379509000</v>
      </c>
      <c r="D32" s="13">
        <v>60228000</v>
      </c>
      <c r="E32" s="13">
        <v>29338000</v>
      </c>
      <c r="F32" s="13"/>
      <c r="G32" s="13">
        <f t="shared" si="0"/>
        <v>29338000</v>
      </c>
      <c r="H32" s="13"/>
      <c r="I32" s="13">
        <v>17093000</v>
      </c>
      <c r="J32" s="13">
        <v>46933000</v>
      </c>
      <c r="K32" s="13"/>
      <c r="L32" s="13"/>
      <c r="M32" s="13"/>
      <c r="N32" s="14">
        <f t="shared" si="1"/>
        <v>533101000</v>
      </c>
      <c r="Q32" s="21"/>
    </row>
    <row r="33" spans="1:17" ht="19.5" customHeight="1" x14ac:dyDescent="0.25">
      <c r="B33" s="30" t="s">
        <v>151</v>
      </c>
      <c r="C33" s="13">
        <v>410203000</v>
      </c>
      <c r="D33" s="13">
        <v>62388000</v>
      </c>
      <c r="E33" s="13">
        <v>30413000</v>
      </c>
      <c r="F33" s="13"/>
      <c r="G33" s="13">
        <f t="shared" si="0"/>
        <v>30413000</v>
      </c>
      <c r="H33" s="13"/>
      <c r="I33" s="13">
        <v>15763000</v>
      </c>
      <c r="J33" s="13">
        <v>29477000</v>
      </c>
      <c r="K33" s="13"/>
      <c r="L33" s="13"/>
      <c r="M33" s="13"/>
      <c r="N33" s="14">
        <f t="shared" si="1"/>
        <v>548244000</v>
      </c>
      <c r="Q33" s="21"/>
    </row>
    <row r="34" spans="1:17" ht="19.5" customHeight="1" x14ac:dyDescent="0.25">
      <c r="A34" s="45"/>
      <c r="B34" s="30" t="s">
        <v>152</v>
      </c>
      <c r="C34" s="13">
        <v>366196000</v>
      </c>
      <c r="D34" s="13">
        <v>58229000</v>
      </c>
      <c r="E34" s="13">
        <v>36121000</v>
      </c>
      <c r="F34" s="13"/>
      <c r="G34" s="13">
        <f t="shared" si="0"/>
        <v>36121000</v>
      </c>
      <c r="H34" s="13"/>
      <c r="I34" s="13">
        <v>17125000</v>
      </c>
      <c r="J34" s="13">
        <v>25931000</v>
      </c>
      <c r="K34" s="13"/>
      <c r="L34" s="13"/>
      <c r="M34" s="13"/>
      <c r="N34" s="14">
        <f t="shared" si="1"/>
        <v>503602000</v>
      </c>
      <c r="Q34" s="21"/>
    </row>
    <row r="35" spans="1:17" ht="19.5" customHeight="1" x14ac:dyDescent="0.25">
      <c r="B35" s="30" t="s">
        <v>171</v>
      </c>
      <c r="C35" s="13">
        <v>362103000</v>
      </c>
      <c r="D35" s="13">
        <v>55526000</v>
      </c>
      <c r="E35" s="13">
        <v>33044000</v>
      </c>
      <c r="F35" s="13"/>
      <c r="G35" s="13">
        <f t="shared" si="0"/>
        <v>33044000</v>
      </c>
      <c r="H35" s="13"/>
      <c r="I35" s="13">
        <v>13511000</v>
      </c>
      <c r="J35" s="13">
        <v>33289000</v>
      </c>
      <c r="K35" s="13"/>
      <c r="L35" s="13"/>
      <c r="M35" s="13"/>
      <c r="N35" s="14">
        <f t="shared" si="1"/>
        <v>497473000</v>
      </c>
      <c r="Q35" s="21"/>
    </row>
    <row r="36" spans="1:17" ht="19.5" customHeight="1" x14ac:dyDescent="0.25">
      <c r="A36" s="45"/>
      <c r="B36" s="30" t="s">
        <v>153</v>
      </c>
      <c r="C36" s="13">
        <v>332764000</v>
      </c>
      <c r="D36" s="13">
        <v>53813000</v>
      </c>
      <c r="E36" s="13">
        <v>30374000</v>
      </c>
      <c r="F36" s="13"/>
      <c r="G36" s="13">
        <f t="shared" si="0"/>
        <v>30374000</v>
      </c>
      <c r="H36" s="13"/>
      <c r="I36" s="13">
        <v>15239000</v>
      </c>
      <c r="J36" s="13">
        <v>35253000</v>
      </c>
      <c r="K36" s="13"/>
      <c r="L36" s="13"/>
      <c r="M36" s="13"/>
      <c r="N36" s="14">
        <f t="shared" si="1"/>
        <v>467443000</v>
      </c>
      <c r="Q36" s="21"/>
    </row>
    <row r="37" spans="1:17" ht="19.5" customHeight="1" x14ac:dyDescent="0.25">
      <c r="B37" s="30" t="s">
        <v>48</v>
      </c>
      <c r="C37" s="13">
        <v>98533000</v>
      </c>
      <c r="D37" s="13">
        <v>15103000</v>
      </c>
      <c r="E37" s="13">
        <v>11363000</v>
      </c>
      <c r="F37" s="13"/>
      <c r="G37" s="13">
        <f t="shared" si="0"/>
        <v>11363000</v>
      </c>
      <c r="H37" s="13"/>
      <c r="I37" s="13">
        <v>3369000</v>
      </c>
      <c r="J37" s="13">
        <v>13441000</v>
      </c>
      <c r="K37" s="13"/>
      <c r="L37" s="13"/>
      <c r="M37" s="13"/>
      <c r="N37" s="14">
        <f t="shared" si="1"/>
        <v>141809000</v>
      </c>
      <c r="Q37" s="21"/>
    </row>
    <row r="38" spans="1:17" ht="19.5" customHeight="1" x14ac:dyDescent="0.25">
      <c r="A38" s="45"/>
      <c r="B38" s="30" t="s">
        <v>154</v>
      </c>
      <c r="C38" s="13">
        <v>103847000</v>
      </c>
      <c r="D38" s="13">
        <v>15359000</v>
      </c>
      <c r="E38" s="13">
        <v>9750000</v>
      </c>
      <c r="F38" s="13"/>
      <c r="G38" s="13">
        <f t="shared" si="0"/>
        <v>9750000</v>
      </c>
      <c r="H38" s="13"/>
      <c r="I38" s="13">
        <v>3308000</v>
      </c>
      <c r="J38" s="13">
        <v>21410000</v>
      </c>
      <c r="K38" s="13"/>
      <c r="L38" s="13"/>
      <c r="M38" s="13"/>
      <c r="N38" s="14">
        <f t="shared" si="1"/>
        <v>153674000</v>
      </c>
      <c r="Q38" s="21"/>
    </row>
    <row r="39" spans="1:17" ht="19.5" customHeight="1" x14ac:dyDescent="0.25">
      <c r="B39" s="30" t="s">
        <v>155</v>
      </c>
      <c r="C39" s="13">
        <v>241238000</v>
      </c>
      <c r="D39" s="13">
        <v>37384000</v>
      </c>
      <c r="E39" s="13">
        <v>17920000</v>
      </c>
      <c r="F39" s="13"/>
      <c r="G39" s="13">
        <f t="shared" si="0"/>
        <v>17920000</v>
      </c>
      <c r="H39" s="13"/>
      <c r="I39" s="13">
        <v>9650000</v>
      </c>
      <c r="J39" s="13">
        <v>20514000</v>
      </c>
      <c r="K39" s="13"/>
      <c r="L39" s="13"/>
      <c r="M39" s="13"/>
      <c r="N39" s="14">
        <f t="shared" si="1"/>
        <v>326706000</v>
      </c>
      <c r="Q39" s="21"/>
    </row>
    <row r="40" spans="1:17" ht="19.5" customHeight="1" x14ac:dyDescent="0.25">
      <c r="A40" s="45"/>
      <c r="B40" s="30" t="s">
        <v>156</v>
      </c>
      <c r="C40" s="13">
        <v>347255000</v>
      </c>
      <c r="D40" s="13">
        <v>57650000</v>
      </c>
      <c r="E40" s="13">
        <v>26231000</v>
      </c>
      <c r="F40" s="13"/>
      <c r="G40" s="13">
        <f t="shared" si="0"/>
        <v>26231000</v>
      </c>
      <c r="H40" s="13"/>
      <c r="I40" s="13">
        <v>16003000</v>
      </c>
      <c r="J40" s="13">
        <v>41280000</v>
      </c>
      <c r="K40" s="13"/>
      <c r="L40" s="13"/>
      <c r="M40" s="13"/>
      <c r="N40" s="14">
        <f t="shared" si="1"/>
        <v>488419000</v>
      </c>
      <c r="Q40" s="21"/>
    </row>
    <row r="41" spans="1:17" ht="19.5" customHeight="1" x14ac:dyDescent="0.25">
      <c r="B41" s="30" t="s">
        <v>196</v>
      </c>
      <c r="C41" s="13">
        <v>338944000</v>
      </c>
      <c r="D41" s="13">
        <v>55852000</v>
      </c>
      <c r="E41" s="13">
        <v>22722000</v>
      </c>
      <c r="F41" s="13"/>
      <c r="G41" s="13">
        <f t="shared" si="0"/>
        <v>22722000</v>
      </c>
      <c r="H41" s="13"/>
      <c r="I41" s="13">
        <v>15560000</v>
      </c>
      <c r="J41" s="13">
        <v>42733000</v>
      </c>
      <c r="K41" s="13"/>
      <c r="L41" s="13"/>
      <c r="M41" s="13"/>
      <c r="N41" s="14">
        <f t="shared" si="1"/>
        <v>475811000</v>
      </c>
      <c r="Q41" s="21"/>
    </row>
    <row r="42" spans="1:17" ht="19.5" customHeight="1" x14ac:dyDescent="0.25">
      <c r="A42" s="45"/>
      <c r="B42" s="30" t="s">
        <v>197</v>
      </c>
      <c r="C42" s="13">
        <v>234285000</v>
      </c>
      <c r="D42" s="13">
        <v>38173000</v>
      </c>
      <c r="E42" s="13">
        <v>21732000</v>
      </c>
      <c r="F42" s="13"/>
      <c r="G42" s="13">
        <f t="shared" si="0"/>
        <v>21732000</v>
      </c>
      <c r="H42" s="13"/>
      <c r="I42" s="13">
        <v>10886000</v>
      </c>
      <c r="J42" s="13">
        <v>26937000</v>
      </c>
      <c r="K42" s="13"/>
      <c r="L42" s="13"/>
      <c r="M42" s="13"/>
      <c r="N42" s="14">
        <f t="shared" si="1"/>
        <v>332013000</v>
      </c>
      <c r="Q42" s="21"/>
    </row>
    <row r="43" spans="1:17" ht="19.5" customHeight="1" x14ac:dyDescent="0.25">
      <c r="B43" s="30" t="s">
        <v>157</v>
      </c>
      <c r="C43" s="13">
        <v>329101000</v>
      </c>
      <c r="D43" s="13">
        <v>54085000</v>
      </c>
      <c r="E43" s="13">
        <v>21527000</v>
      </c>
      <c r="F43" s="13"/>
      <c r="G43" s="13">
        <f t="shared" si="0"/>
        <v>21527000</v>
      </c>
      <c r="H43" s="13"/>
      <c r="I43" s="13">
        <v>15437000</v>
      </c>
      <c r="J43" s="13">
        <v>20969000</v>
      </c>
      <c r="K43" s="13"/>
      <c r="L43" s="13"/>
      <c r="M43" s="13"/>
      <c r="N43" s="14">
        <f t="shared" si="1"/>
        <v>441119000</v>
      </c>
      <c r="Q43" s="21"/>
    </row>
    <row r="44" spans="1:17" ht="19.5" customHeight="1" x14ac:dyDescent="0.25">
      <c r="A44" s="45"/>
      <c r="B44" s="30" t="s">
        <v>158</v>
      </c>
      <c r="C44" s="13">
        <v>376950000</v>
      </c>
      <c r="D44" s="13">
        <v>62785000</v>
      </c>
      <c r="E44" s="13">
        <v>25331000</v>
      </c>
      <c r="F44" s="13"/>
      <c r="G44" s="13">
        <f t="shared" si="0"/>
        <v>25331000</v>
      </c>
      <c r="H44" s="13"/>
      <c r="I44" s="13">
        <v>17428000</v>
      </c>
      <c r="J44" s="13">
        <v>40743000</v>
      </c>
      <c r="K44" s="13"/>
      <c r="L44" s="13"/>
      <c r="M44" s="13"/>
      <c r="N44" s="14">
        <f t="shared" si="1"/>
        <v>523237000</v>
      </c>
      <c r="Q44" s="21"/>
    </row>
    <row r="45" spans="1:17" ht="19.5" customHeight="1" x14ac:dyDescent="0.25">
      <c r="B45" s="30" t="s">
        <v>49</v>
      </c>
      <c r="C45" s="13">
        <v>191086000</v>
      </c>
      <c r="D45" s="13">
        <v>30621000</v>
      </c>
      <c r="E45" s="13">
        <v>22533000</v>
      </c>
      <c r="F45" s="13"/>
      <c r="G45" s="13">
        <f t="shared" si="0"/>
        <v>22533000</v>
      </c>
      <c r="H45" s="13"/>
      <c r="I45" s="13">
        <v>8324000</v>
      </c>
      <c r="J45" s="13">
        <v>22034000</v>
      </c>
      <c r="K45" s="13"/>
      <c r="L45" s="13"/>
      <c r="M45" s="13"/>
      <c r="N45" s="14">
        <f t="shared" si="1"/>
        <v>274598000</v>
      </c>
      <c r="Q45" s="21"/>
    </row>
    <row r="46" spans="1:17" ht="19.5" customHeight="1" x14ac:dyDescent="0.25">
      <c r="A46" s="45"/>
      <c r="B46" s="30" t="s">
        <v>50</v>
      </c>
      <c r="C46" s="13">
        <v>371793000</v>
      </c>
      <c r="D46" s="13">
        <v>63460000</v>
      </c>
      <c r="E46" s="13">
        <v>43575000</v>
      </c>
      <c r="F46" s="13"/>
      <c r="G46" s="13">
        <f t="shared" si="0"/>
        <v>43575000</v>
      </c>
      <c r="H46" s="13"/>
      <c r="I46" s="13">
        <v>18219000</v>
      </c>
      <c r="J46" s="13">
        <v>36263000</v>
      </c>
      <c r="K46" s="13"/>
      <c r="L46" s="13"/>
      <c r="M46" s="13"/>
      <c r="N46" s="14">
        <f t="shared" si="1"/>
        <v>533310000</v>
      </c>
      <c r="Q46" s="21"/>
    </row>
    <row r="47" spans="1:17" ht="19.5" customHeight="1" x14ac:dyDescent="0.25">
      <c r="B47" s="30" t="s">
        <v>159</v>
      </c>
      <c r="C47" s="13">
        <v>305660000</v>
      </c>
      <c r="D47" s="13">
        <v>47513000</v>
      </c>
      <c r="E47" s="13">
        <v>31203000</v>
      </c>
      <c r="F47" s="13"/>
      <c r="G47" s="13">
        <f t="shared" si="0"/>
        <v>31203000</v>
      </c>
      <c r="H47" s="13"/>
      <c r="I47" s="13">
        <v>8812000</v>
      </c>
      <c r="J47" s="13">
        <v>13509000</v>
      </c>
      <c r="K47" s="13"/>
      <c r="L47" s="13"/>
      <c r="M47" s="13"/>
      <c r="N47" s="14">
        <f t="shared" si="1"/>
        <v>406697000</v>
      </c>
      <c r="Q47" s="21"/>
    </row>
    <row r="48" spans="1:17" ht="19.5" customHeight="1" x14ac:dyDescent="0.25">
      <c r="A48" s="45"/>
      <c r="B48" s="30" t="s">
        <v>172</v>
      </c>
      <c r="C48" s="13">
        <v>300461000</v>
      </c>
      <c r="D48" s="13">
        <v>50099000</v>
      </c>
      <c r="E48" s="13">
        <v>22953000</v>
      </c>
      <c r="F48" s="13"/>
      <c r="G48" s="13">
        <f t="shared" si="0"/>
        <v>22953000</v>
      </c>
      <c r="H48" s="13"/>
      <c r="I48" s="13">
        <v>14117000</v>
      </c>
      <c r="J48" s="13">
        <v>31009000</v>
      </c>
      <c r="K48" s="13"/>
      <c r="L48" s="13"/>
      <c r="M48" s="13"/>
      <c r="N48" s="14">
        <f t="shared" si="1"/>
        <v>418639000</v>
      </c>
      <c r="Q48" s="21"/>
    </row>
    <row r="49" spans="1:17" ht="19.5" customHeight="1" x14ac:dyDescent="0.25">
      <c r="B49" s="30" t="s">
        <v>198</v>
      </c>
      <c r="C49" s="13">
        <v>228135000</v>
      </c>
      <c r="D49" s="13">
        <v>36538000</v>
      </c>
      <c r="E49" s="13">
        <v>19303000</v>
      </c>
      <c r="F49" s="13"/>
      <c r="G49" s="13">
        <f t="shared" si="0"/>
        <v>19303000</v>
      </c>
      <c r="H49" s="13"/>
      <c r="I49" s="13">
        <v>8057000</v>
      </c>
      <c r="J49" s="13">
        <v>19687000</v>
      </c>
      <c r="K49" s="13"/>
      <c r="L49" s="13"/>
      <c r="M49" s="13"/>
      <c r="N49" s="14">
        <f t="shared" si="1"/>
        <v>311720000</v>
      </c>
      <c r="Q49" s="21"/>
    </row>
    <row r="50" spans="1:17" ht="19.5" customHeight="1" x14ac:dyDescent="0.25">
      <c r="A50" s="45"/>
      <c r="B50" s="30" t="s">
        <v>199</v>
      </c>
      <c r="C50" s="13">
        <v>206586000</v>
      </c>
      <c r="D50" s="13">
        <v>34158000</v>
      </c>
      <c r="E50" s="13">
        <v>18222000</v>
      </c>
      <c r="F50" s="13"/>
      <c r="G50" s="13">
        <f t="shared" si="0"/>
        <v>18222000</v>
      </c>
      <c r="H50" s="13"/>
      <c r="I50" s="13">
        <v>10493000</v>
      </c>
      <c r="J50" s="13">
        <v>22754000</v>
      </c>
      <c r="K50" s="13"/>
      <c r="L50" s="13"/>
      <c r="M50" s="13"/>
      <c r="N50" s="14">
        <f t="shared" si="1"/>
        <v>292213000</v>
      </c>
      <c r="Q50" s="21"/>
    </row>
    <row r="51" spans="1:17" ht="19.5" customHeight="1" x14ac:dyDescent="0.25">
      <c r="B51" s="30" t="s">
        <v>160</v>
      </c>
      <c r="C51" s="13">
        <v>193400000</v>
      </c>
      <c r="D51" s="13">
        <v>29122000</v>
      </c>
      <c r="E51" s="13">
        <v>19795000</v>
      </c>
      <c r="F51" s="13"/>
      <c r="G51" s="13">
        <f t="shared" si="0"/>
        <v>19795000</v>
      </c>
      <c r="H51" s="13"/>
      <c r="I51" s="13">
        <v>6261000</v>
      </c>
      <c r="J51" s="13">
        <v>12651000</v>
      </c>
      <c r="K51" s="13"/>
      <c r="L51" s="13"/>
      <c r="M51" s="13"/>
      <c r="N51" s="14">
        <f t="shared" si="1"/>
        <v>261229000</v>
      </c>
      <c r="Q51" s="21"/>
    </row>
    <row r="52" spans="1:17" ht="19.5" customHeight="1" x14ac:dyDescent="0.25">
      <c r="A52" s="45"/>
      <c r="B52" s="30" t="s">
        <v>161</v>
      </c>
      <c r="C52" s="13">
        <v>167656000</v>
      </c>
      <c r="D52" s="13">
        <v>23642000</v>
      </c>
      <c r="E52" s="13">
        <v>22610000</v>
      </c>
      <c r="F52" s="13"/>
      <c r="G52" s="13">
        <f t="shared" si="0"/>
        <v>22610000</v>
      </c>
      <c r="H52" s="13"/>
      <c r="I52" s="13">
        <v>5674000</v>
      </c>
      <c r="J52" s="13">
        <v>24059000</v>
      </c>
      <c r="K52" s="13"/>
      <c r="L52" s="13"/>
      <c r="M52" s="13"/>
      <c r="N52" s="14">
        <f t="shared" si="1"/>
        <v>243641000</v>
      </c>
      <c r="Q52" s="21"/>
    </row>
    <row r="53" spans="1:17" ht="19.5" customHeight="1" x14ac:dyDescent="0.25">
      <c r="B53" s="30" t="s">
        <v>51</v>
      </c>
      <c r="C53" s="13">
        <v>314114000</v>
      </c>
      <c r="D53" s="13">
        <v>49220000</v>
      </c>
      <c r="E53" s="13">
        <v>25501000</v>
      </c>
      <c r="F53" s="13"/>
      <c r="G53" s="13">
        <f t="shared" si="0"/>
        <v>25501000</v>
      </c>
      <c r="H53" s="13"/>
      <c r="I53" s="13">
        <v>12122000</v>
      </c>
      <c r="J53" s="13">
        <v>34452000</v>
      </c>
      <c r="K53" s="13"/>
      <c r="L53" s="13"/>
      <c r="M53" s="13"/>
      <c r="N53" s="14">
        <f t="shared" si="1"/>
        <v>435409000</v>
      </c>
      <c r="Q53" s="21"/>
    </row>
    <row r="54" spans="1:17" ht="19.5" customHeight="1" x14ac:dyDescent="0.25">
      <c r="A54" s="45"/>
      <c r="B54" s="30" t="s">
        <v>173</v>
      </c>
      <c r="C54" s="13">
        <v>156938000</v>
      </c>
      <c r="D54" s="13">
        <v>24697000</v>
      </c>
      <c r="E54" s="13">
        <v>15650000</v>
      </c>
      <c r="F54" s="13"/>
      <c r="G54" s="13">
        <f t="shared" si="0"/>
        <v>15650000</v>
      </c>
      <c r="H54" s="13"/>
      <c r="I54" s="13">
        <v>5244000</v>
      </c>
      <c r="J54" s="13">
        <v>13951000</v>
      </c>
      <c r="K54" s="13"/>
      <c r="L54" s="13"/>
      <c r="M54" s="13"/>
      <c r="N54" s="14">
        <f t="shared" si="1"/>
        <v>216480000</v>
      </c>
      <c r="Q54" s="21"/>
    </row>
    <row r="55" spans="1:17" ht="19.5" customHeight="1" x14ac:dyDescent="0.25">
      <c r="B55" s="30" t="s">
        <v>200</v>
      </c>
      <c r="C55" s="13">
        <v>194702000</v>
      </c>
      <c r="D55" s="13">
        <v>30177000</v>
      </c>
      <c r="E55" s="13">
        <v>21437000</v>
      </c>
      <c r="F55" s="13"/>
      <c r="G55" s="13">
        <f t="shared" si="0"/>
        <v>21437000</v>
      </c>
      <c r="H55" s="13"/>
      <c r="I55" s="13">
        <v>6136000</v>
      </c>
      <c r="J55" s="13">
        <v>20490000</v>
      </c>
      <c r="K55" s="13"/>
      <c r="L55" s="13"/>
      <c r="M55" s="13"/>
      <c r="N55" s="14">
        <f t="shared" si="1"/>
        <v>272942000</v>
      </c>
      <c r="Q55" s="21"/>
    </row>
    <row r="56" spans="1:17" ht="19.5" customHeight="1" x14ac:dyDescent="0.25">
      <c r="A56" s="45"/>
      <c r="B56" s="30" t="s">
        <v>201</v>
      </c>
      <c r="C56" s="13">
        <v>242967000</v>
      </c>
      <c r="D56" s="13">
        <v>38150000</v>
      </c>
      <c r="E56" s="13">
        <v>22315000</v>
      </c>
      <c r="F56" s="13"/>
      <c r="G56" s="13">
        <f t="shared" si="0"/>
        <v>22315000</v>
      </c>
      <c r="H56" s="13"/>
      <c r="I56" s="13">
        <v>10547000</v>
      </c>
      <c r="J56" s="13">
        <v>24546000</v>
      </c>
      <c r="K56" s="13"/>
      <c r="L56" s="13"/>
      <c r="M56" s="13"/>
      <c r="N56" s="14">
        <f t="shared" si="1"/>
        <v>338525000</v>
      </c>
      <c r="Q56" s="21"/>
    </row>
    <row r="57" spans="1:17" ht="19.5" customHeight="1" x14ac:dyDescent="0.25">
      <c r="B57" s="30" t="s">
        <v>112</v>
      </c>
      <c r="C57" s="13">
        <v>276747000</v>
      </c>
      <c r="D57" s="13">
        <v>43965000</v>
      </c>
      <c r="E57" s="13">
        <v>26683000</v>
      </c>
      <c r="F57" s="13"/>
      <c r="G57" s="13">
        <f t="shared" si="0"/>
        <v>26683000</v>
      </c>
      <c r="H57" s="13"/>
      <c r="I57" s="13">
        <v>9348000</v>
      </c>
      <c r="J57" s="13">
        <v>20317000</v>
      </c>
      <c r="K57" s="13"/>
      <c r="L57" s="13"/>
      <c r="M57" s="13"/>
      <c r="N57" s="14">
        <f t="shared" si="1"/>
        <v>377060000</v>
      </c>
      <c r="Q57" s="21"/>
    </row>
    <row r="58" spans="1:17" ht="19.5" customHeight="1" x14ac:dyDescent="0.25">
      <c r="A58" s="45"/>
      <c r="B58" s="30" t="s">
        <v>162</v>
      </c>
      <c r="C58" s="13">
        <v>249686000</v>
      </c>
      <c r="D58" s="13">
        <v>38326000</v>
      </c>
      <c r="E58" s="13">
        <v>17213000</v>
      </c>
      <c r="F58" s="13"/>
      <c r="G58" s="13">
        <f t="shared" si="0"/>
        <v>17213000</v>
      </c>
      <c r="H58" s="13"/>
      <c r="I58" s="13">
        <v>9734000</v>
      </c>
      <c r="J58" s="13">
        <v>28151000</v>
      </c>
      <c r="K58" s="13"/>
      <c r="L58" s="13"/>
      <c r="M58" s="13"/>
      <c r="N58" s="14">
        <f t="shared" si="1"/>
        <v>343110000</v>
      </c>
      <c r="Q58" s="21"/>
    </row>
    <row r="59" spans="1:17" ht="19.5" customHeight="1" x14ac:dyDescent="0.25">
      <c r="B59" s="30" t="s">
        <v>163</v>
      </c>
      <c r="C59" s="13">
        <v>228537000</v>
      </c>
      <c r="D59" s="13">
        <v>36387000</v>
      </c>
      <c r="E59" s="13">
        <v>19021000</v>
      </c>
      <c r="F59" s="13"/>
      <c r="G59" s="13">
        <f t="shared" si="0"/>
        <v>19021000</v>
      </c>
      <c r="H59" s="13"/>
      <c r="I59" s="13">
        <v>10782000</v>
      </c>
      <c r="J59" s="13">
        <v>28775000</v>
      </c>
      <c r="K59" s="13"/>
      <c r="L59" s="13"/>
      <c r="M59" s="13"/>
      <c r="N59" s="14">
        <f t="shared" si="1"/>
        <v>323502000</v>
      </c>
      <c r="Q59" s="21"/>
    </row>
    <row r="60" spans="1:17" ht="19.5" customHeight="1" x14ac:dyDescent="0.25">
      <c r="A60" s="45"/>
      <c r="B60" s="30" t="s">
        <v>164</v>
      </c>
      <c r="C60" s="13">
        <v>342263000</v>
      </c>
      <c r="D60" s="13">
        <v>58033000</v>
      </c>
      <c r="E60" s="13">
        <v>29622000</v>
      </c>
      <c r="F60" s="13"/>
      <c r="G60" s="13">
        <f t="shared" si="0"/>
        <v>29622000</v>
      </c>
      <c r="H60" s="13"/>
      <c r="I60" s="13">
        <v>16191000</v>
      </c>
      <c r="J60" s="13">
        <v>50671000</v>
      </c>
      <c r="K60" s="13"/>
      <c r="L60" s="13"/>
      <c r="M60" s="13"/>
      <c r="N60" s="14">
        <f t="shared" si="1"/>
        <v>496780000</v>
      </c>
      <c r="Q60" s="21"/>
    </row>
    <row r="61" spans="1:17" s="17" customFormat="1" ht="19.5" customHeight="1" x14ac:dyDescent="0.25">
      <c r="A61" s="46"/>
      <c r="B61" s="30" t="s">
        <v>165</v>
      </c>
      <c r="C61" s="15">
        <v>68219000</v>
      </c>
      <c r="D61" s="15">
        <v>10344000</v>
      </c>
      <c r="E61" s="15">
        <v>11270000</v>
      </c>
      <c r="F61" s="15"/>
      <c r="G61" s="15">
        <f t="shared" si="0"/>
        <v>11270000</v>
      </c>
      <c r="H61" s="15"/>
      <c r="I61" s="15">
        <v>3126000</v>
      </c>
      <c r="J61" s="15">
        <v>13444000</v>
      </c>
      <c r="K61" s="15"/>
      <c r="L61" s="15"/>
      <c r="M61" s="16"/>
      <c r="N61" s="14">
        <f t="shared" si="1"/>
        <v>106403000</v>
      </c>
      <c r="Q61" s="21"/>
    </row>
    <row r="62" spans="1:17" ht="19.5" customHeight="1" x14ac:dyDescent="0.25">
      <c r="A62" s="45"/>
      <c r="B62" s="30" t="s">
        <v>202</v>
      </c>
      <c r="C62" s="18">
        <v>135695000</v>
      </c>
      <c r="D62" s="18">
        <v>20388000</v>
      </c>
      <c r="E62" s="18">
        <v>13138000</v>
      </c>
      <c r="F62" s="18"/>
      <c r="G62" s="18">
        <f t="shared" si="0"/>
        <v>13138000</v>
      </c>
      <c r="H62" s="18"/>
      <c r="I62" s="18">
        <v>4222000</v>
      </c>
      <c r="J62" s="18">
        <v>26393000</v>
      </c>
      <c r="K62" s="18"/>
      <c r="L62" s="18"/>
      <c r="M62" s="18"/>
      <c r="N62" s="14">
        <f t="shared" si="1"/>
        <v>199836000</v>
      </c>
      <c r="Q62" s="21"/>
    </row>
    <row r="63" spans="1:17" ht="19.5" customHeight="1" x14ac:dyDescent="0.25">
      <c r="B63" s="30" t="s">
        <v>52</v>
      </c>
      <c r="C63" s="18">
        <v>145919000</v>
      </c>
      <c r="D63" s="18">
        <v>20012000</v>
      </c>
      <c r="E63" s="18">
        <v>10740000</v>
      </c>
      <c r="F63" s="18"/>
      <c r="G63" s="18">
        <f t="shared" si="0"/>
        <v>10740000</v>
      </c>
      <c r="H63" s="18"/>
      <c r="I63" s="18">
        <v>4028000</v>
      </c>
      <c r="J63" s="18">
        <v>25692000</v>
      </c>
      <c r="K63" s="18"/>
      <c r="L63" s="18"/>
      <c r="M63" s="18"/>
      <c r="N63" s="14">
        <f t="shared" si="1"/>
        <v>206391000</v>
      </c>
      <c r="Q63" s="21"/>
    </row>
    <row r="64" spans="1:17" ht="19.5" customHeight="1" x14ac:dyDescent="0.25">
      <c r="A64" s="45"/>
      <c r="B64" s="30" t="s">
        <v>53</v>
      </c>
      <c r="C64" s="18">
        <v>207354000</v>
      </c>
      <c r="D64" s="18">
        <v>31197000</v>
      </c>
      <c r="E64" s="18">
        <v>13108000</v>
      </c>
      <c r="F64" s="18"/>
      <c r="G64" s="18">
        <f t="shared" si="0"/>
        <v>13108000</v>
      </c>
      <c r="H64" s="18"/>
      <c r="I64" s="18">
        <v>8922000</v>
      </c>
      <c r="J64" s="18">
        <v>39672000</v>
      </c>
      <c r="K64" s="18"/>
      <c r="L64" s="18"/>
      <c r="M64" s="18"/>
      <c r="N64" s="14">
        <f t="shared" si="1"/>
        <v>300253000</v>
      </c>
      <c r="Q64" s="21"/>
    </row>
    <row r="65" spans="1:17" ht="19.5" customHeight="1" x14ac:dyDescent="0.25">
      <c r="B65" s="30" t="s">
        <v>203</v>
      </c>
      <c r="C65" s="18">
        <v>165102000</v>
      </c>
      <c r="D65" s="18">
        <v>23619000</v>
      </c>
      <c r="E65" s="18">
        <v>14845000</v>
      </c>
      <c r="F65" s="18"/>
      <c r="G65" s="18">
        <f t="shared" si="0"/>
        <v>14845000</v>
      </c>
      <c r="H65" s="18"/>
      <c r="I65" s="18">
        <v>4417000</v>
      </c>
      <c r="J65" s="18">
        <v>22356000</v>
      </c>
      <c r="K65" s="18"/>
      <c r="L65" s="18"/>
      <c r="M65" s="18"/>
      <c r="N65" s="14">
        <f t="shared" si="1"/>
        <v>230339000</v>
      </c>
      <c r="Q65" s="21"/>
    </row>
    <row r="66" spans="1:17" ht="19.5" customHeight="1" x14ac:dyDescent="0.25">
      <c r="A66" s="45"/>
      <c r="B66" s="30" t="s">
        <v>54</v>
      </c>
      <c r="C66" s="18">
        <v>130228000</v>
      </c>
      <c r="D66" s="18">
        <v>18447000</v>
      </c>
      <c r="E66" s="18">
        <v>13425000</v>
      </c>
      <c r="F66" s="18"/>
      <c r="G66" s="18">
        <f t="shared" si="0"/>
        <v>13425000</v>
      </c>
      <c r="H66" s="18"/>
      <c r="I66" s="18">
        <v>4063000</v>
      </c>
      <c r="J66" s="18">
        <v>24334000</v>
      </c>
      <c r="K66" s="18"/>
      <c r="L66" s="18"/>
      <c r="M66" s="18"/>
      <c r="N66" s="14">
        <f t="shared" si="1"/>
        <v>190497000</v>
      </c>
      <c r="Q66" s="21"/>
    </row>
    <row r="67" spans="1:17" ht="19.5" customHeight="1" x14ac:dyDescent="0.25">
      <c r="B67" s="30" t="s">
        <v>113</v>
      </c>
      <c r="C67" s="18">
        <v>176193000</v>
      </c>
      <c r="D67" s="18">
        <v>25866000</v>
      </c>
      <c r="E67" s="18">
        <v>12723000</v>
      </c>
      <c r="F67" s="18"/>
      <c r="G67" s="18">
        <f t="shared" si="0"/>
        <v>12723000</v>
      </c>
      <c r="H67" s="18"/>
      <c r="I67" s="18">
        <v>5349000</v>
      </c>
      <c r="J67" s="18">
        <v>38214000</v>
      </c>
      <c r="K67" s="18"/>
      <c r="L67" s="18"/>
      <c r="M67" s="18"/>
      <c r="N67" s="14">
        <f t="shared" si="1"/>
        <v>258345000</v>
      </c>
      <c r="Q67" s="21"/>
    </row>
    <row r="68" spans="1:17" ht="19.5" customHeight="1" x14ac:dyDescent="0.25">
      <c r="A68" s="45"/>
      <c r="B68" s="30" t="s">
        <v>204</v>
      </c>
      <c r="C68" s="18">
        <v>189035000</v>
      </c>
      <c r="D68" s="18">
        <v>29225000</v>
      </c>
      <c r="E68" s="18">
        <v>16423000</v>
      </c>
      <c r="F68" s="18"/>
      <c r="G68" s="18">
        <f t="shared" si="0"/>
        <v>16423000</v>
      </c>
      <c r="H68" s="18"/>
      <c r="I68" s="18">
        <v>8077000</v>
      </c>
      <c r="J68" s="18">
        <v>20016000</v>
      </c>
      <c r="K68" s="18"/>
      <c r="L68" s="18"/>
      <c r="M68" s="18"/>
      <c r="N68" s="14">
        <f t="shared" si="1"/>
        <v>262776000</v>
      </c>
      <c r="Q68" s="21"/>
    </row>
    <row r="69" spans="1:17" ht="19.5" customHeight="1" x14ac:dyDescent="0.25">
      <c r="B69" s="30" t="s">
        <v>205</v>
      </c>
      <c r="C69" s="18">
        <v>159799000</v>
      </c>
      <c r="D69" s="18">
        <v>20793000</v>
      </c>
      <c r="E69" s="18">
        <v>13508000</v>
      </c>
      <c r="F69" s="18"/>
      <c r="G69" s="18">
        <f t="shared" si="0"/>
        <v>13508000</v>
      </c>
      <c r="H69" s="18"/>
      <c r="I69" s="18">
        <v>4586000</v>
      </c>
      <c r="J69" s="18">
        <v>18124000</v>
      </c>
      <c r="K69" s="18"/>
      <c r="L69" s="18"/>
      <c r="M69" s="18"/>
      <c r="N69" s="14">
        <f t="shared" si="1"/>
        <v>216810000</v>
      </c>
      <c r="Q69" s="21"/>
    </row>
    <row r="70" spans="1:17" ht="19.5" customHeight="1" x14ac:dyDescent="0.25">
      <c r="A70" s="45"/>
      <c r="B70" s="30" t="s">
        <v>55</v>
      </c>
      <c r="C70" s="18">
        <v>135574000</v>
      </c>
      <c r="D70" s="18">
        <v>19051000</v>
      </c>
      <c r="E70" s="18">
        <v>9998000</v>
      </c>
      <c r="F70" s="18"/>
      <c r="G70" s="18">
        <f t="shared" si="0"/>
        <v>9998000</v>
      </c>
      <c r="H70" s="18"/>
      <c r="I70" s="18">
        <v>4090000</v>
      </c>
      <c r="J70" s="18">
        <v>18024000</v>
      </c>
      <c r="K70" s="18"/>
      <c r="L70" s="18"/>
      <c r="M70" s="18"/>
      <c r="N70" s="14">
        <f t="shared" si="1"/>
        <v>186737000</v>
      </c>
      <c r="Q70" s="21"/>
    </row>
    <row r="71" spans="1:17" ht="19.5" customHeight="1" x14ac:dyDescent="0.25">
      <c r="B71" s="30" t="s">
        <v>56</v>
      </c>
      <c r="C71" s="18">
        <v>158038000</v>
      </c>
      <c r="D71" s="18">
        <v>23446000</v>
      </c>
      <c r="E71" s="18">
        <v>16721000</v>
      </c>
      <c r="F71" s="18"/>
      <c r="G71" s="18">
        <f t="shared" si="0"/>
        <v>16721000</v>
      </c>
      <c r="H71" s="18"/>
      <c r="I71" s="18">
        <v>4800000</v>
      </c>
      <c r="J71" s="18">
        <v>9162000</v>
      </c>
      <c r="K71" s="18"/>
      <c r="L71" s="18"/>
      <c r="M71" s="18"/>
      <c r="N71" s="14">
        <f t="shared" si="1"/>
        <v>212167000</v>
      </c>
      <c r="Q71" s="21"/>
    </row>
    <row r="72" spans="1:17" ht="19.5" customHeight="1" x14ac:dyDescent="0.25">
      <c r="A72" s="45"/>
      <c r="B72" s="30" t="s">
        <v>57</v>
      </c>
      <c r="C72" s="18">
        <v>132878000</v>
      </c>
      <c r="D72" s="18">
        <v>19945000</v>
      </c>
      <c r="E72" s="18">
        <v>10269000</v>
      </c>
      <c r="F72" s="18"/>
      <c r="G72" s="18">
        <f t="shared" si="0"/>
        <v>10269000</v>
      </c>
      <c r="H72" s="18"/>
      <c r="I72" s="18">
        <v>3881000</v>
      </c>
      <c r="J72" s="18">
        <v>27594000</v>
      </c>
      <c r="K72" s="18"/>
      <c r="L72" s="18"/>
      <c r="M72" s="18"/>
      <c r="N72" s="14">
        <f t="shared" si="1"/>
        <v>194567000</v>
      </c>
      <c r="Q72" s="21"/>
    </row>
    <row r="73" spans="1:17" ht="19.5" customHeight="1" x14ac:dyDescent="0.25">
      <c r="B73" s="30" t="s">
        <v>206</v>
      </c>
      <c r="C73" s="18">
        <v>152556000</v>
      </c>
      <c r="D73" s="18">
        <v>22807000</v>
      </c>
      <c r="E73" s="18">
        <v>10722000</v>
      </c>
      <c r="F73" s="18"/>
      <c r="G73" s="18">
        <f t="shared" ref="G73:G146" si="2">E73+F73</f>
        <v>10722000</v>
      </c>
      <c r="H73" s="18"/>
      <c r="I73" s="18">
        <v>5488000</v>
      </c>
      <c r="J73" s="18">
        <v>17437000</v>
      </c>
      <c r="K73" s="18"/>
      <c r="L73" s="18"/>
      <c r="M73" s="18"/>
      <c r="N73" s="14">
        <f t="shared" ref="N73:N136" si="3">SUM(C73,D73,G73,H73,I73,J73,K73,L73,M73)</f>
        <v>209010000</v>
      </c>
      <c r="Q73" s="21"/>
    </row>
    <row r="74" spans="1:17" ht="19.5" customHeight="1" x14ac:dyDescent="0.25">
      <c r="A74" s="45"/>
      <c r="B74" s="30" t="s">
        <v>58</v>
      </c>
      <c r="C74" s="18">
        <v>159245000</v>
      </c>
      <c r="D74" s="18">
        <v>22807000</v>
      </c>
      <c r="E74" s="18">
        <v>11729000</v>
      </c>
      <c r="F74" s="18"/>
      <c r="G74" s="18">
        <f t="shared" si="2"/>
        <v>11729000</v>
      </c>
      <c r="H74" s="18"/>
      <c r="I74" s="18">
        <v>4962000</v>
      </c>
      <c r="J74" s="18">
        <v>13391000</v>
      </c>
      <c r="K74" s="18"/>
      <c r="L74" s="18"/>
      <c r="M74" s="18"/>
      <c r="N74" s="14">
        <f t="shared" si="3"/>
        <v>212134000</v>
      </c>
      <c r="Q74" s="21"/>
    </row>
    <row r="75" spans="1:17" ht="19.5" customHeight="1" x14ac:dyDescent="0.25">
      <c r="B75" s="30" t="s">
        <v>59</v>
      </c>
      <c r="C75" s="18">
        <v>126299000</v>
      </c>
      <c r="D75" s="18">
        <v>19019000</v>
      </c>
      <c r="E75" s="18">
        <v>9038000</v>
      </c>
      <c r="F75" s="18"/>
      <c r="G75" s="18">
        <f t="shared" si="2"/>
        <v>9038000</v>
      </c>
      <c r="H75" s="18"/>
      <c r="I75" s="18">
        <v>4080000</v>
      </c>
      <c r="J75" s="18">
        <v>11638000</v>
      </c>
      <c r="K75" s="18"/>
      <c r="L75" s="18"/>
      <c r="M75" s="18"/>
      <c r="N75" s="14">
        <f t="shared" si="3"/>
        <v>170074000</v>
      </c>
      <c r="Q75" s="21"/>
    </row>
    <row r="76" spans="1:17" ht="19.5" customHeight="1" x14ac:dyDescent="0.25">
      <c r="A76" s="45"/>
      <c r="B76" s="30" t="s">
        <v>60</v>
      </c>
      <c r="C76" s="18">
        <v>104583000</v>
      </c>
      <c r="D76" s="18">
        <v>15491000</v>
      </c>
      <c r="E76" s="18">
        <v>8169000</v>
      </c>
      <c r="F76" s="18"/>
      <c r="G76" s="18">
        <f t="shared" si="2"/>
        <v>8169000</v>
      </c>
      <c r="H76" s="18"/>
      <c r="I76" s="18">
        <v>2992000</v>
      </c>
      <c r="J76" s="18">
        <v>15435000</v>
      </c>
      <c r="K76" s="18"/>
      <c r="L76" s="18"/>
      <c r="M76" s="18"/>
      <c r="N76" s="14">
        <f t="shared" si="3"/>
        <v>146670000</v>
      </c>
      <c r="Q76" s="21"/>
    </row>
    <row r="77" spans="1:17" ht="19.5" customHeight="1" x14ac:dyDescent="0.25">
      <c r="B77" s="30" t="s">
        <v>61</v>
      </c>
      <c r="C77" s="18">
        <v>100442000</v>
      </c>
      <c r="D77" s="18">
        <v>13479000</v>
      </c>
      <c r="E77" s="18">
        <v>8308000</v>
      </c>
      <c r="F77" s="18"/>
      <c r="G77" s="18">
        <f t="shared" si="2"/>
        <v>8308000</v>
      </c>
      <c r="H77" s="18"/>
      <c r="I77" s="18">
        <v>2653000</v>
      </c>
      <c r="J77" s="18">
        <v>11402000</v>
      </c>
      <c r="K77" s="18"/>
      <c r="L77" s="18"/>
      <c r="M77" s="18"/>
      <c r="N77" s="14">
        <f t="shared" si="3"/>
        <v>136284000</v>
      </c>
      <c r="Q77" s="21"/>
    </row>
    <row r="78" spans="1:17" ht="19.5" customHeight="1" x14ac:dyDescent="0.25">
      <c r="A78" s="45"/>
      <c r="B78" s="30" t="s">
        <v>62</v>
      </c>
      <c r="C78" s="18">
        <v>90341000</v>
      </c>
      <c r="D78" s="18">
        <v>11512000</v>
      </c>
      <c r="E78" s="18">
        <v>11774000</v>
      </c>
      <c r="F78" s="18"/>
      <c r="G78" s="18">
        <f t="shared" si="2"/>
        <v>11774000</v>
      </c>
      <c r="H78" s="18"/>
      <c r="I78" s="18">
        <v>1888000</v>
      </c>
      <c r="J78" s="18">
        <v>11054000</v>
      </c>
      <c r="K78" s="18"/>
      <c r="L78" s="18"/>
      <c r="M78" s="18"/>
      <c r="N78" s="14">
        <f t="shared" si="3"/>
        <v>126569000</v>
      </c>
      <c r="Q78" s="21"/>
    </row>
    <row r="79" spans="1:17" ht="19.5" customHeight="1" x14ac:dyDescent="0.25">
      <c r="B79" s="30" t="s">
        <v>63</v>
      </c>
      <c r="C79" s="18">
        <v>92710000</v>
      </c>
      <c r="D79" s="18">
        <v>14055000</v>
      </c>
      <c r="E79" s="18">
        <v>6796000</v>
      </c>
      <c r="F79" s="18"/>
      <c r="G79" s="18">
        <f t="shared" si="2"/>
        <v>6796000</v>
      </c>
      <c r="H79" s="18"/>
      <c r="I79" s="18">
        <v>2514000</v>
      </c>
      <c r="J79" s="18">
        <v>26389000</v>
      </c>
      <c r="K79" s="18"/>
      <c r="L79" s="18"/>
      <c r="M79" s="18"/>
      <c r="N79" s="14">
        <f t="shared" si="3"/>
        <v>142464000</v>
      </c>
      <c r="Q79" s="21"/>
    </row>
    <row r="80" spans="1:17" ht="19.5" customHeight="1" x14ac:dyDescent="0.25">
      <c r="A80" s="45"/>
      <c r="B80" s="30" t="s">
        <v>64</v>
      </c>
      <c r="C80" s="18">
        <v>110458000</v>
      </c>
      <c r="D80" s="18">
        <v>13128000</v>
      </c>
      <c r="E80" s="18">
        <v>9665000</v>
      </c>
      <c r="F80" s="18"/>
      <c r="G80" s="18">
        <f t="shared" si="2"/>
        <v>9665000</v>
      </c>
      <c r="H80" s="18"/>
      <c r="I80" s="18">
        <v>2466000</v>
      </c>
      <c r="J80" s="18">
        <v>15435000</v>
      </c>
      <c r="K80" s="18"/>
      <c r="L80" s="18"/>
      <c r="M80" s="18"/>
      <c r="N80" s="14">
        <f t="shared" si="3"/>
        <v>151152000</v>
      </c>
      <c r="Q80" s="21"/>
    </row>
    <row r="81" spans="1:17" ht="19.5" customHeight="1" x14ac:dyDescent="0.25">
      <c r="B81" s="30" t="s">
        <v>127</v>
      </c>
      <c r="C81" s="18">
        <v>109644000</v>
      </c>
      <c r="D81" s="18">
        <v>15971000</v>
      </c>
      <c r="E81" s="18">
        <v>8809000</v>
      </c>
      <c r="F81" s="18"/>
      <c r="G81" s="18">
        <f t="shared" si="2"/>
        <v>8809000</v>
      </c>
      <c r="H81" s="18"/>
      <c r="I81" s="18">
        <v>3155000</v>
      </c>
      <c r="J81" s="18">
        <v>14937000</v>
      </c>
      <c r="K81" s="18"/>
      <c r="L81" s="18"/>
      <c r="M81" s="18"/>
      <c r="N81" s="14">
        <f t="shared" si="3"/>
        <v>152516000</v>
      </c>
      <c r="Q81" s="21"/>
    </row>
    <row r="82" spans="1:17" ht="19.5" customHeight="1" x14ac:dyDescent="0.25">
      <c r="A82" s="45"/>
      <c r="B82" s="30" t="s">
        <v>65</v>
      </c>
      <c r="C82" s="18">
        <v>186416000</v>
      </c>
      <c r="D82" s="18">
        <v>25951000</v>
      </c>
      <c r="E82" s="18">
        <v>17955000</v>
      </c>
      <c r="F82" s="18"/>
      <c r="G82" s="18">
        <f t="shared" si="2"/>
        <v>17955000</v>
      </c>
      <c r="H82" s="18"/>
      <c r="I82" s="18">
        <v>4986000</v>
      </c>
      <c r="J82" s="18">
        <v>18923000</v>
      </c>
      <c r="K82" s="18"/>
      <c r="L82" s="18"/>
      <c r="M82" s="18"/>
      <c r="N82" s="14">
        <f t="shared" si="3"/>
        <v>254231000</v>
      </c>
      <c r="Q82" s="21"/>
    </row>
    <row r="83" spans="1:17" ht="19.5" customHeight="1" x14ac:dyDescent="0.25">
      <c r="B83" s="30" t="s">
        <v>66</v>
      </c>
      <c r="C83" s="48">
        <v>64762000</v>
      </c>
      <c r="D83" s="48">
        <v>9335000</v>
      </c>
      <c r="E83" s="48">
        <v>8211000</v>
      </c>
      <c r="F83" s="48"/>
      <c r="G83" s="48">
        <f t="shared" si="2"/>
        <v>8211000</v>
      </c>
      <c r="H83" s="48"/>
      <c r="I83" s="48">
        <v>1677000</v>
      </c>
      <c r="J83" s="48">
        <v>10207000</v>
      </c>
      <c r="K83" s="48"/>
      <c r="L83" s="48"/>
      <c r="M83" s="48"/>
      <c r="N83" s="49">
        <f t="shared" si="3"/>
        <v>94192000</v>
      </c>
      <c r="Q83" s="21"/>
    </row>
    <row r="84" spans="1:17" ht="19.5" customHeight="1" x14ac:dyDescent="0.25">
      <c r="A84" s="45"/>
      <c r="B84" s="30" t="s">
        <v>67</v>
      </c>
      <c r="C84" s="18">
        <v>112698000</v>
      </c>
      <c r="D84" s="18">
        <v>16636000</v>
      </c>
      <c r="E84" s="18">
        <v>11452000</v>
      </c>
      <c r="F84" s="18"/>
      <c r="G84" s="18">
        <f t="shared" si="2"/>
        <v>11452000</v>
      </c>
      <c r="H84" s="18"/>
      <c r="I84" s="18">
        <v>3119000</v>
      </c>
      <c r="J84" s="18">
        <v>13057000</v>
      </c>
      <c r="K84" s="18"/>
      <c r="L84" s="18"/>
      <c r="M84" s="18"/>
      <c r="N84" s="14">
        <f t="shared" si="3"/>
        <v>156962000</v>
      </c>
      <c r="Q84" s="21"/>
    </row>
    <row r="85" spans="1:17" ht="19.5" customHeight="1" x14ac:dyDescent="0.25">
      <c r="B85" s="30" t="s">
        <v>68</v>
      </c>
      <c r="C85" s="18">
        <v>81000000</v>
      </c>
      <c r="D85" s="18">
        <v>11003000</v>
      </c>
      <c r="E85" s="18">
        <v>7296000</v>
      </c>
      <c r="F85" s="18"/>
      <c r="G85" s="18">
        <f t="shared" si="2"/>
        <v>7296000</v>
      </c>
      <c r="H85" s="18"/>
      <c r="I85" s="18">
        <v>2265000</v>
      </c>
      <c r="J85" s="18">
        <v>14292000</v>
      </c>
      <c r="K85" s="18"/>
      <c r="L85" s="18"/>
      <c r="M85" s="18"/>
      <c r="N85" s="14">
        <f t="shared" si="3"/>
        <v>115856000</v>
      </c>
      <c r="Q85" s="21"/>
    </row>
    <row r="86" spans="1:17" ht="19.5" customHeight="1" x14ac:dyDescent="0.25">
      <c r="A86" s="45"/>
      <c r="B86" s="30" t="s">
        <v>114</v>
      </c>
      <c r="C86" s="18">
        <v>97629000</v>
      </c>
      <c r="D86" s="18">
        <v>13789000</v>
      </c>
      <c r="E86" s="18">
        <v>9295000</v>
      </c>
      <c r="F86" s="18"/>
      <c r="G86" s="18">
        <f t="shared" si="2"/>
        <v>9295000</v>
      </c>
      <c r="H86" s="18"/>
      <c r="I86" s="18">
        <v>2753000</v>
      </c>
      <c r="J86" s="18">
        <v>16341000</v>
      </c>
      <c r="K86" s="18"/>
      <c r="L86" s="18"/>
      <c r="M86" s="18"/>
      <c r="N86" s="14">
        <f t="shared" si="3"/>
        <v>139807000</v>
      </c>
      <c r="Q86" s="21"/>
    </row>
    <row r="87" spans="1:17" ht="19.5" customHeight="1" x14ac:dyDescent="0.25">
      <c r="B87" s="30" t="s">
        <v>69</v>
      </c>
      <c r="C87" s="18">
        <v>80533000</v>
      </c>
      <c r="D87" s="18">
        <v>10267000</v>
      </c>
      <c r="E87" s="18">
        <v>9390000</v>
      </c>
      <c r="F87" s="18"/>
      <c r="G87" s="18">
        <f t="shared" si="2"/>
        <v>9390000</v>
      </c>
      <c r="H87" s="18"/>
      <c r="I87" s="18">
        <v>2059000</v>
      </c>
      <c r="J87" s="18">
        <v>15027000</v>
      </c>
      <c r="K87" s="18"/>
      <c r="L87" s="18"/>
      <c r="M87" s="18"/>
      <c r="N87" s="14">
        <f t="shared" si="3"/>
        <v>117276000</v>
      </c>
      <c r="Q87" s="21"/>
    </row>
    <row r="88" spans="1:17" ht="19.5" customHeight="1" x14ac:dyDescent="0.25">
      <c r="A88" s="45"/>
      <c r="B88" s="30" t="s">
        <v>70</v>
      </c>
      <c r="C88" s="18">
        <v>107303000</v>
      </c>
      <c r="D88" s="18">
        <v>14912000</v>
      </c>
      <c r="E88" s="18">
        <v>13490000</v>
      </c>
      <c r="F88" s="18"/>
      <c r="G88" s="18">
        <f t="shared" si="2"/>
        <v>13490000</v>
      </c>
      <c r="H88" s="18"/>
      <c r="I88" s="18">
        <v>3218000</v>
      </c>
      <c r="J88" s="18">
        <v>8964000</v>
      </c>
      <c r="K88" s="18"/>
      <c r="L88" s="18"/>
      <c r="M88" s="18"/>
      <c r="N88" s="14">
        <f t="shared" si="3"/>
        <v>147887000</v>
      </c>
      <c r="Q88" s="21"/>
    </row>
    <row r="89" spans="1:17" ht="19.5" customHeight="1" x14ac:dyDescent="0.25">
      <c r="B89" s="30" t="s">
        <v>71</v>
      </c>
      <c r="C89" s="18">
        <v>85925000</v>
      </c>
      <c r="D89" s="18">
        <v>12290000</v>
      </c>
      <c r="E89" s="18">
        <v>7282000</v>
      </c>
      <c r="F89" s="18"/>
      <c r="G89" s="18">
        <f t="shared" si="2"/>
        <v>7282000</v>
      </c>
      <c r="H89" s="18"/>
      <c r="I89" s="18">
        <v>2377000</v>
      </c>
      <c r="J89" s="18">
        <v>10959000</v>
      </c>
      <c r="K89" s="18"/>
      <c r="L89" s="18"/>
      <c r="M89" s="18"/>
      <c r="N89" s="14">
        <f t="shared" si="3"/>
        <v>118833000</v>
      </c>
      <c r="Q89" s="21"/>
    </row>
    <row r="90" spans="1:17" ht="19.5" customHeight="1" x14ac:dyDescent="0.25">
      <c r="A90" s="45"/>
      <c r="B90" s="30" t="s">
        <v>72</v>
      </c>
      <c r="C90" s="18">
        <v>124572000</v>
      </c>
      <c r="D90" s="18">
        <v>15139000</v>
      </c>
      <c r="E90" s="18">
        <v>7588000</v>
      </c>
      <c r="F90" s="18"/>
      <c r="G90" s="18">
        <f t="shared" si="2"/>
        <v>7588000</v>
      </c>
      <c r="H90" s="18"/>
      <c r="I90" s="18">
        <v>2894000</v>
      </c>
      <c r="J90" s="18">
        <v>23304000</v>
      </c>
      <c r="K90" s="18"/>
      <c r="L90" s="18"/>
      <c r="M90" s="18"/>
      <c r="N90" s="14">
        <f t="shared" si="3"/>
        <v>173497000</v>
      </c>
      <c r="Q90" s="21"/>
    </row>
    <row r="91" spans="1:17" ht="19.5" customHeight="1" x14ac:dyDescent="0.25">
      <c r="B91" s="30" t="s">
        <v>73</v>
      </c>
      <c r="C91" s="18">
        <v>99364000</v>
      </c>
      <c r="D91" s="18">
        <v>12202000</v>
      </c>
      <c r="E91" s="18">
        <v>10370000</v>
      </c>
      <c r="F91" s="18"/>
      <c r="G91" s="18">
        <f t="shared" si="2"/>
        <v>10370000</v>
      </c>
      <c r="H91" s="18"/>
      <c r="I91" s="18">
        <v>2435000</v>
      </c>
      <c r="J91" s="18">
        <v>25398000</v>
      </c>
      <c r="K91" s="18"/>
      <c r="L91" s="18"/>
      <c r="M91" s="18"/>
      <c r="N91" s="14">
        <f t="shared" si="3"/>
        <v>149769000</v>
      </c>
      <c r="Q91" s="21"/>
    </row>
    <row r="92" spans="1:17" ht="19.5" customHeight="1" x14ac:dyDescent="0.25">
      <c r="A92" s="45"/>
      <c r="B92" s="30" t="s">
        <v>74</v>
      </c>
      <c r="C92" s="48">
        <v>106321000</v>
      </c>
      <c r="D92" s="48">
        <v>14194000</v>
      </c>
      <c r="E92" s="48">
        <v>7083000</v>
      </c>
      <c r="F92" s="48"/>
      <c r="G92" s="48">
        <f t="shared" si="2"/>
        <v>7083000</v>
      </c>
      <c r="H92" s="48"/>
      <c r="I92" s="48">
        <v>2324000</v>
      </c>
      <c r="J92" s="48">
        <v>16939000</v>
      </c>
      <c r="K92" s="48"/>
      <c r="L92" s="48"/>
      <c r="M92" s="48"/>
      <c r="N92" s="49">
        <f t="shared" si="3"/>
        <v>146861000</v>
      </c>
      <c r="Q92" s="21"/>
    </row>
    <row r="93" spans="1:17" ht="19.5" customHeight="1" x14ac:dyDescent="0.25">
      <c r="B93" s="30" t="s">
        <v>75</v>
      </c>
      <c r="C93" s="18">
        <v>87773000</v>
      </c>
      <c r="D93" s="18">
        <v>11347000</v>
      </c>
      <c r="E93" s="18">
        <v>8928000</v>
      </c>
      <c r="F93" s="18"/>
      <c r="G93" s="18">
        <f t="shared" si="2"/>
        <v>8928000</v>
      </c>
      <c r="H93" s="18"/>
      <c r="I93" s="18">
        <v>2140000</v>
      </c>
      <c r="J93" s="18">
        <v>16038000</v>
      </c>
      <c r="K93" s="18"/>
      <c r="L93" s="18"/>
      <c r="M93" s="18"/>
      <c r="N93" s="14">
        <f t="shared" si="3"/>
        <v>126226000</v>
      </c>
      <c r="Q93" s="21"/>
    </row>
    <row r="94" spans="1:17" ht="19.5" customHeight="1" x14ac:dyDescent="0.25">
      <c r="A94" s="45"/>
      <c r="B94" s="30" t="s">
        <v>76</v>
      </c>
      <c r="C94" s="18">
        <v>62688000</v>
      </c>
      <c r="D94" s="18">
        <v>7974000</v>
      </c>
      <c r="E94" s="18">
        <v>7343000</v>
      </c>
      <c r="F94" s="18"/>
      <c r="G94" s="18">
        <f t="shared" si="2"/>
        <v>7343000</v>
      </c>
      <c r="H94" s="18"/>
      <c r="I94" s="18">
        <v>1359000</v>
      </c>
      <c r="J94" s="18">
        <v>17935000</v>
      </c>
      <c r="K94" s="18"/>
      <c r="L94" s="18"/>
      <c r="M94" s="18"/>
      <c r="N94" s="14">
        <f t="shared" si="3"/>
        <v>97299000</v>
      </c>
      <c r="Q94" s="21"/>
    </row>
    <row r="95" spans="1:17" ht="19.5" customHeight="1" x14ac:dyDescent="0.25">
      <c r="B95" s="30" t="s">
        <v>77</v>
      </c>
      <c r="C95" s="18">
        <v>96423000</v>
      </c>
      <c r="D95" s="18">
        <v>12832000</v>
      </c>
      <c r="E95" s="18">
        <v>7212000</v>
      </c>
      <c r="F95" s="18"/>
      <c r="G95" s="18">
        <f t="shared" si="2"/>
        <v>7212000</v>
      </c>
      <c r="H95" s="18"/>
      <c r="I95" s="18">
        <v>2592000</v>
      </c>
      <c r="J95" s="18">
        <v>22306000</v>
      </c>
      <c r="K95" s="18"/>
      <c r="L95" s="18"/>
      <c r="M95" s="18"/>
      <c r="N95" s="14">
        <f t="shared" si="3"/>
        <v>141365000</v>
      </c>
      <c r="Q95" s="21"/>
    </row>
    <row r="96" spans="1:17" ht="19.5" customHeight="1" x14ac:dyDescent="0.25">
      <c r="A96" s="45"/>
      <c r="B96" s="30" t="s">
        <v>78</v>
      </c>
      <c r="C96" s="18">
        <v>78759000</v>
      </c>
      <c r="D96" s="18">
        <v>9953000</v>
      </c>
      <c r="E96" s="18">
        <v>7417000</v>
      </c>
      <c r="F96" s="18"/>
      <c r="G96" s="18">
        <f t="shared" si="2"/>
        <v>7417000</v>
      </c>
      <c r="H96" s="18"/>
      <c r="I96" s="18">
        <v>1908000</v>
      </c>
      <c r="J96" s="18">
        <v>12946000</v>
      </c>
      <c r="K96" s="18"/>
      <c r="L96" s="18"/>
      <c r="M96" s="18"/>
      <c r="N96" s="14">
        <f t="shared" si="3"/>
        <v>110983000</v>
      </c>
      <c r="Q96" s="21"/>
    </row>
    <row r="97" spans="1:17" ht="19.5" customHeight="1" x14ac:dyDescent="0.25">
      <c r="B97" s="30" t="s">
        <v>79</v>
      </c>
      <c r="C97" s="18">
        <v>113123000</v>
      </c>
      <c r="D97" s="18">
        <v>14434000</v>
      </c>
      <c r="E97" s="18">
        <v>11505000</v>
      </c>
      <c r="F97" s="18"/>
      <c r="G97" s="18">
        <f t="shared" si="2"/>
        <v>11505000</v>
      </c>
      <c r="H97" s="18"/>
      <c r="I97" s="18">
        <v>2964000</v>
      </c>
      <c r="J97" s="18">
        <v>7962000</v>
      </c>
      <c r="K97" s="18"/>
      <c r="L97" s="18"/>
      <c r="M97" s="18"/>
      <c r="N97" s="14">
        <f t="shared" si="3"/>
        <v>149988000</v>
      </c>
      <c r="Q97" s="21"/>
    </row>
    <row r="98" spans="1:17" ht="19.5" customHeight="1" x14ac:dyDescent="0.25">
      <c r="A98" s="45"/>
      <c r="B98" s="30" t="s">
        <v>80</v>
      </c>
      <c r="C98" s="18">
        <v>52632000</v>
      </c>
      <c r="D98" s="18">
        <v>7230000</v>
      </c>
      <c r="E98" s="18">
        <v>5849000</v>
      </c>
      <c r="F98" s="18"/>
      <c r="G98" s="18">
        <f t="shared" si="2"/>
        <v>5849000</v>
      </c>
      <c r="H98" s="18"/>
      <c r="I98" s="18">
        <v>1291000</v>
      </c>
      <c r="J98" s="18">
        <v>7738000</v>
      </c>
      <c r="K98" s="18"/>
      <c r="L98" s="18"/>
      <c r="M98" s="18"/>
      <c r="N98" s="14">
        <f t="shared" si="3"/>
        <v>74740000</v>
      </c>
      <c r="Q98" s="21"/>
    </row>
    <row r="99" spans="1:17" ht="19.5" customHeight="1" x14ac:dyDescent="0.25">
      <c r="B99" s="30" t="s">
        <v>81</v>
      </c>
      <c r="C99" s="18">
        <v>78296000</v>
      </c>
      <c r="D99" s="18">
        <v>9720000</v>
      </c>
      <c r="E99" s="18">
        <v>7546000</v>
      </c>
      <c r="F99" s="18"/>
      <c r="G99" s="18">
        <f t="shared" si="2"/>
        <v>7546000</v>
      </c>
      <c r="H99" s="18"/>
      <c r="I99" s="18">
        <v>1726000</v>
      </c>
      <c r="J99" s="18">
        <v>10406000</v>
      </c>
      <c r="K99" s="18"/>
      <c r="L99" s="18"/>
      <c r="M99" s="18"/>
      <c r="N99" s="14">
        <f t="shared" si="3"/>
        <v>107694000</v>
      </c>
      <c r="Q99" s="21"/>
    </row>
    <row r="100" spans="1:17" ht="19.5" customHeight="1" x14ac:dyDescent="0.25">
      <c r="A100" s="45"/>
      <c r="B100" s="30" t="s">
        <v>82</v>
      </c>
      <c r="C100" s="18">
        <v>53228000</v>
      </c>
      <c r="D100" s="18">
        <v>6652000</v>
      </c>
      <c r="E100" s="18">
        <v>5524000</v>
      </c>
      <c r="F100" s="18"/>
      <c r="G100" s="18">
        <f t="shared" si="2"/>
        <v>5524000</v>
      </c>
      <c r="H100" s="18"/>
      <c r="I100" s="18">
        <v>1363000</v>
      </c>
      <c r="J100" s="18">
        <v>10964000</v>
      </c>
      <c r="K100" s="18"/>
      <c r="L100" s="18"/>
      <c r="M100" s="18"/>
      <c r="N100" s="14">
        <f t="shared" si="3"/>
        <v>77731000</v>
      </c>
      <c r="Q100" s="21"/>
    </row>
    <row r="101" spans="1:17" ht="19.5" customHeight="1" x14ac:dyDescent="0.25">
      <c r="B101" s="30" t="s">
        <v>174</v>
      </c>
      <c r="C101" s="18">
        <v>78796000</v>
      </c>
      <c r="D101" s="18">
        <v>9910000</v>
      </c>
      <c r="E101" s="18">
        <v>6062000</v>
      </c>
      <c r="F101" s="18"/>
      <c r="G101" s="18">
        <f t="shared" si="2"/>
        <v>6062000</v>
      </c>
      <c r="H101" s="18"/>
      <c r="I101" s="18">
        <v>2021000</v>
      </c>
      <c r="J101" s="18">
        <v>19418000</v>
      </c>
      <c r="K101" s="18"/>
      <c r="L101" s="18"/>
      <c r="M101" s="18"/>
      <c r="N101" s="14">
        <f t="shared" si="3"/>
        <v>116207000</v>
      </c>
      <c r="Q101" s="21"/>
    </row>
    <row r="102" spans="1:17" ht="19.5" customHeight="1" x14ac:dyDescent="0.25">
      <c r="A102" s="45"/>
      <c r="B102" s="30" t="s">
        <v>83</v>
      </c>
      <c r="C102" s="18">
        <v>86756000</v>
      </c>
      <c r="D102" s="18">
        <v>11662000</v>
      </c>
      <c r="E102" s="18">
        <v>5340000</v>
      </c>
      <c r="F102" s="18"/>
      <c r="G102" s="18">
        <f t="shared" si="2"/>
        <v>5340000</v>
      </c>
      <c r="H102" s="18"/>
      <c r="I102" s="18">
        <v>2215000</v>
      </c>
      <c r="J102" s="18">
        <v>14937000</v>
      </c>
      <c r="K102" s="18"/>
      <c r="L102" s="18"/>
      <c r="M102" s="18"/>
      <c r="N102" s="14">
        <f t="shared" si="3"/>
        <v>120910000</v>
      </c>
      <c r="Q102" s="21"/>
    </row>
    <row r="103" spans="1:17" ht="19.5" customHeight="1" x14ac:dyDescent="0.25">
      <c r="B103" s="30" t="s">
        <v>84</v>
      </c>
      <c r="C103" s="18">
        <v>32803000</v>
      </c>
      <c r="D103" s="18">
        <v>4843000</v>
      </c>
      <c r="E103" s="18">
        <v>5693000</v>
      </c>
      <c r="F103" s="18"/>
      <c r="G103" s="18">
        <f t="shared" si="2"/>
        <v>5693000</v>
      </c>
      <c r="H103" s="18"/>
      <c r="I103" s="18">
        <v>871000</v>
      </c>
      <c r="J103" s="18">
        <v>31876000</v>
      </c>
      <c r="K103" s="18"/>
      <c r="L103" s="18"/>
      <c r="M103" s="18"/>
      <c r="N103" s="14">
        <f t="shared" si="3"/>
        <v>76086000</v>
      </c>
      <c r="Q103" s="21"/>
    </row>
    <row r="104" spans="1:17" ht="19.5" customHeight="1" x14ac:dyDescent="0.25">
      <c r="A104" s="45"/>
      <c r="B104" s="30" t="s">
        <v>175</v>
      </c>
      <c r="C104" s="18">
        <v>186857000</v>
      </c>
      <c r="D104" s="18">
        <v>28016000</v>
      </c>
      <c r="E104" s="18">
        <v>6086000</v>
      </c>
      <c r="F104" s="18"/>
      <c r="G104" s="18">
        <f t="shared" si="2"/>
        <v>6086000</v>
      </c>
      <c r="H104" s="18"/>
      <c r="I104" s="18">
        <v>5297000</v>
      </c>
      <c r="J104" s="18">
        <v>23402000</v>
      </c>
      <c r="K104" s="18"/>
      <c r="L104" s="18"/>
      <c r="M104" s="18"/>
      <c r="N104" s="14">
        <f t="shared" si="3"/>
        <v>249658000</v>
      </c>
      <c r="Q104" s="21"/>
    </row>
    <row r="105" spans="1:17" ht="19.5" customHeight="1" x14ac:dyDescent="0.25">
      <c r="B105" s="30" t="s">
        <v>85</v>
      </c>
      <c r="C105" s="18">
        <v>57004000</v>
      </c>
      <c r="D105" s="18">
        <v>7904000</v>
      </c>
      <c r="E105" s="18">
        <v>4718000</v>
      </c>
      <c r="F105" s="18"/>
      <c r="G105" s="18">
        <f t="shared" si="2"/>
        <v>4718000</v>
      </c>
      <c r="H105" s="18"/>
      <c r="I105" s="18">
        <v>1467000</v>
      </c>
      <c r="J105" s="18">
        <v>17827000</v>
      </c>
      <c r="K105" s="18"/>
      <c r="L105" s="18"/>
      <c r="M105" s="18"/>
      <c r="N105" s="14">
        <f t="shared" si="3"/>
        <v>88920000</v>
      </c>
      <c r="Q105" s="21"/>
    </row>
    <row r="106" spans="1:17" ht="19.5" customHeight="1" x14ac:dyDescent="0.25">
      <c r="A106" s="45"/>
      <c r="B106" s="30" t="s">
        <v>86</v>
      </c>
      <c r="C106" s="18">
        <v>100604000</v>
      </c>
      <c r="D106" s="18">
        <v>14773000</v>
      </c>
      <c r="E106" s="18">
        <v>4549000</v>
      </c>
      <c r="F106" s="18"/>
      <c r="G106" s="18">
        <f t="shared" si="2"/>
        <v>4549000</v>
      </c>
      <c r="H106" s="18"/>
      <c r="I106" s="18">
        <v>3159000</v>
      </c>
      <c r="J106" s="18">
        <v>27502000</v>
      </c>
      <c r="K106" s="18"/>
      <c r="L106" s="18"/>
      <c r="M106" s="18"/>
      <c r="N106" s="14">
        <f t="shared" si="3"/>
        <v>150587000</v>
      </c>
      <c r="Q106" s="21"/>
    </row>
    <row r="107" spans="1:17" ht="19.5" customHeight="1" x14ac:dyDescent="0.25">
      <c r="B107" s="30" t="s">
        <v>87</v>
      </c>
      <c r="C107" s="18">
        <v>137883000</v>
      </c>
      <c r="D107" s="18">
        <v>20544000</v>
      </c>
      <c r="E107" s="18">
        <v>8720000</v>
      </c>
      <c r="F107" s="18"/>
      <c r="G107" s="18">
        <f t="shared" si="2"/>
        <v>8720000</v>
      </c>
      <c r="H107" s="18"/>
      <c r="I107" s="18">
        <v>4672000</v>
      </c>
      <c r="J107" s="18">
        <v>19425000</v>
      </c>
      <c r="K107" s="18"/>
      <c r="L107" s="18"/>
      <c r="M107" s="18"/>
      <c r="N107" s="14">
        <f t="shared" si="3"/>
        <v>191244000</v>
      </c>
      <c r="Q107" s="21"/>
    </row>
    <row r="108" spans="1:17" ht="19.5" customHeight="1" x14ac:dyDescent="0.25">
      <c r="A108" s="45"/>
      <c r="B108" s="30" t="s">
        <v>115</v>
      </c>
      <c r="C108" s="18">
        <v>337681000</v>
      </c>
      <c r="D108" s="18">
        <v>54064000</v>
      </c>
      <c r="E108" s="18">
        <v>10875000</v>
      </c>
      <c r="F108" s="18"/>
      <c r="G108" s="18">
        <f t="shared" si="2"/>
        <v>10875000</v>
      </c>
      <c r="H108" s="18"/>
      <c r="I108" s="18">
        <v>15486000</v>
      </c>
      <c r="J108" s="18">
        <v>59188000</v>
      </c>
      <c r="K108" s="18"/>
      <c r="L108" s="18"/>
      <c r="M108" s="18"/>
      <c r="N108" s="14">
        <f t="shared" si="3"/>
        <v>477294000</v>
      </c>
      <c r="Q108" s="21"/>
    </row>
    <row r="109" spans="1:17" ht="19.5" customHeight="1" x14ac:dyDescent="0.25">
      <c r="B109" s="30" t="s">
        <v>116</v>
      </c>
      <c r="C109" s="18">
        <v>40006000</v>
      </c>
      <c r="D109" s="18">
        <v>5912000</v>
      </c>
      <c r="E109" s="18">
        <v>5739000</v>
      </c>
      <c r="F109" s="18"/>
      <c r="G109" s="18">
        <f t="shared" si="2"/>
        <v>5739000</v>
      </c>
      <c r="H109" s="18"/>
      <c r="I109" s="18">
        <v>998000</v>
      </c>
      <c r="J109" s="18">
        <v>21372000</v>
      </c>
      <c r="K109" s="18"/>
      <c r="L109" s="18"/>
      <c r="M109" s="18"/>
      <c r="N109" s="14">
        <f t="shared" si="3"/>
        <v>74027000</v>
      </c>
      <c r="Q109" s="21"/>
    </row>
    <row r="110" spans="1:17" ht="19.5" customHeight="1" x14ac:dyDescent="0.25">
      <c r="A110" s="45"/>
      <c r="B110" s="30" t="s">
        <v>88</v>
      </c>
      <c r="C110" s="18">
        <v>41089000</v>
      </c>
      <c r="D110" s="18">
        <v>5469000</v>
      </c>
      <c r="E110" s="18">
        <v>6006000</v>
      </c>
      <c r="F110" s="18"/>
      <c r="G110" s="18">
        <f t="shared" si="2"/>
        <v>6006000</v>
      </c>
      <c r="H110" s="18"/>
      <c r="I110" s="18">
        <v>1071000</v>
      </c>
      <c r="J110" s="18">
        <v>13306000</v>
      </c>
      <c r="K110" s="18"/>
      <c r="L110" s="18"/>
      <c r="M110" s="18"/>
      <c r="N110" s="14">
        <f t="shared" si="3"/>
        <v>66941000</v>
      </c>
      <c r="Q110" s="21"/>
    </row>
    <row r="111" spans="1:17" ht="19.5" customHeight="1" x14ac:dyDescent="0.25">
      <c r="B111" s="30" t="s">
        <v>226</v>
      </c>
      <c r="C111" s="18">
        <v>55952000</v>
      </c>
      <c r="D111" s="18">
        <v>8428000</v>
      </c>
      <c r="E111" s="18">
        <v>4888000</v>
      </c>
      <c r="F111" s="18"/>
      <c r="G111" s="18">
        <f t="shared" si="2"/>
        <v>4888000</v>
      </c>
      <c r="H111" s="18"/>
      <c r="I111" s="18">
        <v>1592000</v>
      </c>
      <c r="J111" s="18">
        <v>22904000</v>
      </c>
      <c r="K111" s="18"/>
      <c r="L111" s="18"/>
      <c r="M111" s="18"/>
      <c r="N111" s="14">
        <f t="shared" si="3"/>
        <v>93764000</v>
      </c>
      <c r="Q111" s="21"/>
    </row>
    <row r="112" spans="1:17" ht="19.5" customHeight="1" x14ac:dyDescent="0.25">
      <c r="A112" s="45"/>
      <c r="B112" s="30" t="s">
        <v>122</v>
      </c>
      <c r="C112" s="18">
        <v>47635000</v>
      </c>
      <c r="D112" s="18">
        <v>7600000</v>
      </c>
      <c r="E112" s="18">
        <v>5078000</v>
      </c>
      <c r="F112" s="18"/>
      <c r="G112" s="18">
        <f t="shared" si="2"/>
        <v>5078000</v>
      </c>
      <c r="H112" s="18"/>
      <c r="I112" s="18">
        <v>1078000</v>
      </c>
      <c r="J112" s="18">
        <v>35851000</v>
      </c>
      <c r="K112" s="18"/>
      <c r="L112" s="18"/>
      <c r="M112" s="18"/>
      <c r="N112" s="14">
        <f t="shared" si="3"/>
        <v>97242000</v>
      </c>
      <c r="Q112" s="21"/>
    </row>
    <row r="113" spans="1:17" ht="19.5" customHeight="1" x14ac:dyDescent="0.25">
      <c r="B113" s="30" t="s">
        <v>166</v>
      </c>
      <c r="C113" s="18">
        <v>362694000</v>
      </c>
      <c r="D113" s="18">
        <v>55670000</v>
      </c>
      <c r="E113" s="18">
        <v>5767000</v>
      </c>
      <c r="F113" s="18"/>
      <c r="G113" s="18">
        <f t="shared" si="2"/>
        <v>5767000</v>
      </c>
      <c r="H113" s="18"/>
      <c r="I113" s="18">
        <v>9012000</v>
      </c>
      <c r="J113" s="18">
        <v>43818000</v>
      </c>
      <c r="K113" s="18"/>
      <c r="L113" s="18"/>
      <c r="M113" s="18"/>
      <c r="N113" s="14">
        <f t="shared" si="3"/>
        <v>476961000</v>
      </c>
      <c r="Q113" s="21"/>
    </row>
    <row r="114" spans="1:17" ht="19.5" customHeight="1" x14ac:dyDescent="0.25">
      <c r="A114" s="45"/>
      <c r="B114" s="30" t="s">
        <v>167</v>
      </c>
      <c r="C114" s="18">
        <v>50526000</v>
      </c>
      <c r="D114" s="18">
        <v>7282000</v>
      </c>
      <c r="E114" s="18">
        <v>9857000</v>
      </c>
      <c r="F114" s="18"/>
      <c r="G114" s="18">
        <f t="shared" si="2"/>
        <v>9857000</v>
      </c>
      <c r="H114" s="18"/>
      <c r="I114" s="18">
        <v>1369000</v>
      </c>
      <c r="J114" s="18">
        <v>28881000</v>
      </c>
      <c r="K114" s="18"/>
      <c r="L114" s="18"/>
      <c r="M114" s="18"/>
      <c r="N114" s="14">
        <f t="shared" si="3"/>
        <v>97915000</v>
      </c>
      <c r="Q114" s="21"/>
    </row>
    <row r="115" spans="1:17" ht="19.5" customHeight="1" x14ac:dyDescent="0.25">
      <c r="B115" s="30" t="s">
        <v>168</v>
      </c>
      <c r="C115" s="18">
        <v>62146000</v>
      </c>
      <c r="D115" s="18">
        <v>9446000</v>
      </c>
      <c r="E115" s="18">
        <v>10820000</v>
      </c>
      <c r="F115" s="18"/>
      <c r="G115" s="18">
        <f t="shared" si="2"/>
        <v>10820000</v>
      </c>
      <c r="H115" s="18"/>
      <c r="I115" s="18">
        <v>1984000</v>
      </c>
      <c r="J115" s="18">
        <v>24647000</v>
      </c>
      <c r="K115" s="18"/>
      <c r="L115" s="18"/>
      <c r="M115" s="18"/>
      <c r="N115" s="14">
        <f t="shared" si="3"/>
        <v>109043000</v>
      </c>
      <c r="Q115" s="21"/>
    </row>
    <row r="116" spans="1:17" ht="19.5" customHeight="1" x14ac:dyDescent="0.25">
      <c r="A116" s="45"/>
      <c r="B116" s="30" t="s">
        <v>169</v>
      </c>
      <c r="C116" s="18">
        <v>55560000</v>
      </c>
      <c r="D116" s="18">
        <v>8502000</v>
      </c>
      <c r="E116" s="18">
        <v>8268000</v>
      </c>
      <c r="F116" s="18"/>
      <c r="G116" s="18">
        <f t="shared" si="2"/>
        <v>8268000</v>
      </c>
      <c r="H116" s="18"/>
      <c r="I116" s="18">
        <v>1503000</v>
      </c>
      <c r="J116" s="18">
        <v>13049000</v>
      </c>
      <c r="K116" s="18"/>
      <c r="L116" s="18"/>
      <c r="M116" s="18"/>
      <c r="N116" s="14">
        <f t="shared" si="3"/>
        <v>86882000</v>
      </c>
      <c r="Q116" s="21"/>
    </row>
    <row r="117" spans="1:17" ht="19.5" customHeight="1" x14ac:dyDescent="0.25">
      <c r="B117" s="30" t="s">
        <v>176</v>
      </c>
      <c r="C117" s="18">
        <v>16726000</v>
      </c>
      <c r="D117" s="18">
        <v>2526000</v>
      </c>
      <c r="E117" s="18">
        <v>5677000</v>
      </c>
      <c r="F117" s="18"/>
      <c r="G117" s="18">
        <f t="shared" si="2"/>
        <v>5677000</v>
      </c>
      <c r="H117" s="18"/>
      <c r="I117" s="18">
        <v>354000</v>
      </c>
      <c r="J117" s="18">
        <v>11950000</v>
      </c>
      <c r="K117" s="18"/>
      <c r="L117" s="18"/>
      <c r="M117" s="18"/>
      <c r="N117" s="14">
        <f t="shared" si="3"/>
        <v>37233000</v>
      </c>
      <c r="Q117" s="21"/>
    </row>
    <row r="118" spans="1:17" ht="19.5" customHeight="1" x14ac:dyDescent="0.25">
      <c r="A118" s="45"/>
      <c r="B118" s="30" t="s">
        <v>177</v>
      </c>
      <c r="C118" s="18">
        <v>22323000</v>
      </c>
      <c r="D118" s="18">
        <v>3636000</v>
      </c>
      <c r="E118" s="18">
        <v>6796000</v>
      </c>
      <c r="F118" s="18"/>
      <c r="G118" s="18">
        <f t="shared" si="2"/>
        <v>6796000</v>
      </c>
      <c r="H118" s="18"/>
      <c r="I118" s="18">
        <v>458000</v>
      </c>
      <c r="J118" s="18">
        <v>9460000</v>
      </c>
      <c r="K118" s="18"/>
      <c r="L118" s="18"/>
      <c r="M118" s="18"/>
      <c r="N118" s="14">
        <f t="shared" si="3"/>
        <v>42673000</v>
      </c>
      <c r="Q118" s="21"/>
    </row>
    <row r="119" spans="1:17" ht="19.5" customHeight="1" x14ac:dyDescent="0.25">
      <c r="B119" s="30" t="s">
        <v>207</v>
      </c>
      <c r="C119" s="18">
        <v>1597000</v>
      </c>
      <c r="D119" s="18">
        <v>340000</v>
      </c>
      <c r="E119" s="18">
        <v>4312000</v>
      </c>
      <c r="F119" s="18"/>
      <c r="G119" s="18">
        <f t="shared" si="2"/>
        <v>4312000</v>
      </c>
      <c r="H119" s="18"/>
      <c r="I119" s="18">
        <v>222000</v>
      </c>
      <c r="J119" s="18">
        <v>199000</v>
      </c>
      <c r="K119" s="18"/>
      <c r="L119" s="18"/>
      <c r="M119" s="18"/>
      <c r="N119" s="14">
        <f t="shared" si="3"/>
        <v>6670000</v>
      </c>
      <c r="Q119" s="21"/>
    </row>
    <row r="120" spans="1:17" ht="19.5" customHeight="1" x14ac:dyDescent="0.25">
      <c r="A120" s="45"/>
      <c r="B120" s="30" t="s">
        <v>208</v>
      </c>
      <c r="C120" s="18">
        <v>9869000</v>
      </c>
      <c r="D120" s="18">
        <v>1767000</v>
      </c>
      <c r="E120" s="18">
        <v>8214000</v>
      </c>
      <c r="F120" s="18"/>
      <c r="G120" s="18">
        <f t="shared" si="2"/>
        <v>8214000</v>
      </c>
      <c r="H120" s="18"/>
      <c r="I120" s="18">
        <v>216000</v>
      </c>
      <c r="J120" s="18">
        <v>8464000</v>
      </c>
      <c r="K120" s="18"/>
      <c r="L120" s="18"/>
      <c r="M120" s="18"/>
      <c r="N120" s="14">
        <f t="shared" si="3"/>
        <v>28530000</v>
      </c>
      <c r="Q120" s="21"/>
    </row>
    <row r="121" spans="1:17" ht="19.5" customHeight="1" x14ac:dyDescent="0.25">
      <c r="B121" s="30" t="s">
        <v>227</v>
      </c>
      <c r="C121" s="18">
        <v>1651000</v>
      </c>
      <c r="D121" s="18">
        <v>134000</v>
      </c>
      <c r="E121" s="18">
        <v>6968000</v>
      </c>
      <c r="F121" s="18"/>
      <c r="G121" s="18">
        <f t="shared" si="2"/>
        <v>6968000</v>
      </c>
      <c r="H121" s="18"/>
      <c r="I121" s="18">
        <v>283000</v>
      </c>
      <c r="J121" s="18">
        <v>10954000</v>
      </c>
      <c r="K121" s="18"/>
      <c r="L121" s="18"/>
      <c r="M121" s="18"/>
      <c r="N121" s="14">
        <f t="shared" si="3"/>
        <v>19990000</v>
      </c>
      <c r="Q121" s="21"/>
    </row>
    <row r="122" spans="1:17" ht="19.5" customHeight="1" x14ac:dyDescent="0.25">
      <c r="A122" s="45"/>
      <c r="B122" s="30" t="s">
        <v>209</v>
      </c>
      <c r="C122" s="18">
        <v>66890000</v>
      </c>
      <c r="D122" s="18">
        <v>9435000</v>
      </c>
      <c r="E122" s="18">
        <v>7946000</v>
      </c>
      <c r="F122" s="18"/>
      <c r="G122" s="18">
        <f t="shared" si="2"/>
        <v>7946000</v>
      </c>
      <c r="H122" s="18"/>
      <c r="I122" s="18">
        <v>2261000</v>
      </c>
      <c r="J122" s="18">
        <v>10954000</v>
      </c>
      <c r="K122" s="18"/>
      <c r="L122" s="18"/>
      <c r="M122" s="18"/>
      <c r="N122" s="14">
        <f t="shared" si="3"/>
        <v>97486000</v>
      </c>
      <c r="Q122" s="21"/>
    </row>
    <row r="123" spans="1:17" ht="19.5" customHeight="1" x14ac:dyDescent="0.25">
      <c r="B123" s="30" t="s">
        <v>228</v>
      </c>
      <c r="C123" s="18">
        <v>39398000</v>
      </c>
      <c r="D123" s="18">
        <v>6738000</v>
      </c>
      <c r="E123" s="18">
        <v>5383000</v>
      </c>
      <c r="F123" s="18"/>
      <c r="G123" s="18">
        <f t="shared" si="2"/>
        <v>5383000</v>
      </c>
      <c r="H123" s="18"/>
      <c r="I123" s="18">
        <v>1247000</v>
      </c>
      <c r="J123" s="18">
        <v>11452000</v>
      </c>
      <c r="K123" s="18"/>
      <c r="L123" s="18"/>
      <c r="M123" s="18"/>
      <c r="N123" s="14">
        <f t="shared" si="3"/>
        <v>64218000</v>
      </c>
      <c r="Q123" s="21"/>
    </row>
    <row r="124" spans="1:17" ht="19.5" customHeight="1" x14ac:dyDescent="0.25">
      <c r="A124" s="45"/>
      <c r="B124" s="30" t="s">
        <v>210</v>
      </c>
      <c r="C124" s="18">
        <v>31396000</v>
      </c>
      <c r="D124" s="18">
        <v>4331000</v>
      </c>
      <c r="E124" s="18">
        <v>7480000</v>
      </c>
      <c r="F124" s="18"/>
      <c r="G124" s="18">
        <f t="shared" si="2"/>
        <v>7480000</v>
      </c>
      <c r="H124" s="18"/>
      <c r="I124" s="18">
        <v>1004000</v>
      </c>
      <c r="J124" s="18">
        <v>15935000</v>
      </c>
      <c r="K124" s="18"/>
      <c r="L124" s="18"/>
      <c r="M124" s="18"/>
      <c r="N124" s="14">
        <f t="shared" si="3"/>
        <v>60146000</v>
      </c>
      <c r="Q124" s="21"/>
    </row>
    <row r="125" spans="1:17" ht="19.5" customHeight="1" x14ac:dyDescent="0.25">
      <c r="B125" s="30" t="s">
        <v>229</v>
      </c>
      <c r="C125" s="18">
        <v>434589000</v>
      </c>
      <c r="D125" s="18">
        <v>79199000</v>
      </c>
      <c r="E125" s="18">
        <v>64672000</v>
      </c>
      <c r="F125" s="18"/>
      <c r="G125" s="18">
        <f t="shared" si="2"/>
        <v>64672000</v>
      </c>
      <c r="H125" s="18"/>
      <c r="I125" s="18">
        <v>26547000</v>
      </c>
      <c r="J125" s="18">
        <v>69478000</v>
      </c>
      <c r="K125" s="18"/>
      <c r="L125" s="18"/>
      <c r="M125" s="18"/>
      <c r="N125" s="14">
        <f t="shared" si="3"/>
        <v>674485000</v>
      </c>
      <c r="Q125" s="21"/>
    </row>
    <row r="126" spans="1:17" ht="19.5" customHeight="1" x14ac:dyDescent="0.25">
      <c r="A126" s="45"/>
      <c r="B126" s="30" t="s">
        <v>211</v>
      </c>
      <c r="C126" s="18">
        <v>172021000</v>
      </c>
      <c r="D126" s="18">
        <v>24152000</v>
      </c>
      <c r="E126" s="18">
        <v>25459000</v>
      </c>
      <c r="F126" s="18"/>
      <c r="G126" s="18">
        <f t="shared" si="2"/>
        <v>25459000</v>
      </c>
      <c r="H126" s="18"/>
      <c r="I126" s="18">
        <v>5214000</v>
      </c>
      <c r="J126" s="18">
        <v>15535000</v>
      </c>
      <c r="K126" s="18"/>
      <c r="L126" s="18"/>
      <c r="M126" s="18"/>
      <c r="N126" s="14">
        <f t="shared" si="3"/>
        <v>242381000</v>
      </c>
      <c r="Q126" s="21"/>
    </row>
    <row r="127" spans="1:17" ht="19.5" customHeight="1" x14ac:dyDescent="0.25">
      <c r="B127" s="30" t="s">
        <v>212</v>
      </c>
      <c r="C127" s="18">
        <v>79652000</v>
      </c>
      <c r="D127" s="18">
        <v>11488000</v>
      </c>
      <c r="E127" s="18">
        <v>9962000</v>
      </c>
      <c r="F127" s="18"/>
      <c r="G127" s="18">
        <f t="shared" si="2"/>
        <v>9962000</v>
      </c>
      <c r="H127" s="18"/>
      <c r="I127" s="18">
        <v>2488000</v>
      </c>
      <c r="J127" s="18">
        <v>10956000</v>
      </c>
      <c r="K127" s="18"/>
      <c r="L127" s="18"/>
      <c r="M127" s="18"/>
      <c r="N127" s="14">
        <f t="shared" si="3"/>
        <v>114546000</v>
      </c>
      <c r="Q127" s="21"/>
    </row>
    <row r="128" spans="1:17" ht="19.5" customHeight="1" x14ac:dyDescent="0.25">
      <c r="A128" s="45"/>
      <c r="B128" s="30" t="s">
        <v>213</v>
      </c>
      <c r="C128" s="18">
        <v>19474000</v>
      </c>
      <c r="D128" s="18">
        <v>3128000</v>
      </c>
      <c r="E128" s="18">
        <v>4719000</v>
      </c>
      <c r="F128" s="18"/>
      <c r="G128" s="18">
        <f t="shared" si="2"/>
        <v>4719000</v>
      </c>
      <c r="H128" s="18"/>
      <c r="I128" s="18">
        <v>300000</v>
      </c>
      <c r="J128" s="18">
        <v>10956000</v>
      </c>
      <c r="K128" s="18"/>
      <c r="L128" s="18"/>
      <c r="M128" s="18"/>
      <c r="N128" s="14">
        <f t="shared" si="3"/>
        <v>38577000</v>
      </c>
      <c r="Q128" s="21"/>
    </row>
    <row r="129" spans="1:17" ht="19.5" customHeight="1" x14ac:dyDescent="0.25">
      <c r="B129" s="30" t="s">
        <v>230</v>
      </c>
      <c r="C129" s="18">
        <v>4182000</v>
      </c>
      <c r="D129" s="18">
        <v>239000</v>
      </c>
      <c r="E129" s="18">
        <v>5360000</v>
      </c>
      <c r="F129" s="18"/>
      <c r="G129" s="18">
        <f t="shared" si="2"/>
        <v>5360000</v>
      </c>
      <c r="H129" s="18"/>
      <c r="I129" s="18">
        <v>261000</v>
      </c>
      <c r="J129" s="18">
        <v>10954000</v>
      </c>
      <c r="K129" s="18"/>
      <c r="L129" s="18"/>
      <c r="M129" s="18"/>
      <c r="N129" s="14">
        <f t="shared" si="3"/>
        <v>20996000</v>
      </c>
      <c r="Q129" s="21"/>
    </row>
    <row r="130" spans="1:17" ht="19.5" customHeight="1" x14ac:dyDescent="0.25">
      <c r="A130" s="45"/>
      <c r="B130" s="30" t="s">
        <v>214</v>
      </c>
      <c r="C130" s="18">
        <v>16099000</v>
      </c>
      <c r="D130" s="18">
        <v>2317000</v>
      </c>
      <c r="E130" s="18">
        <v>4136000</v>
      </c>
      <c r="F130" s="18"/>
      <c r="G130" s="18">
        <f t="shared" si="2"/>
        <v>4136000</v>
      </c>
      <c r="H130" s="18"/>
      <c r="I130" s="18">
        <v>502000</v>
      </c>
      <c r="J130" s="18">
        <v>15845000</v>
      </c>
      <c r="K130" s="18"/>
      <c r="L130" s="18"/>
      <c r="M130" s="18"/>
      <c r="N130" s="14">
        <f t="shared" si="3"/>
        <v>38899000</v>
      </c>
      <c r="Q130" s="21"/>
    </row>
    <row r="131" spans="1:17" ht="19.5" customHeight="1" x14ac:dyDescent="0.25">
      <c r="A131" s="45"/>
      <c r="B131" s="30" t="s">
        <v>215</v>
      </c>
      <c r="C131" s="18">
        <v>68491000</v>
      </c>
      <c r="D131" s="18">
        <v>10555000</v>
      </c>
      <c r="E131" s="18">
        <v>9380000</v>
      </c>
      <c r="F131" s="18"/>
      <c r="G131" s="18">
        <f t="shared" si="2"/>
        <v>9380000</v>
      </c>
      <c r="H131" s="18"/>
      <c r="I131" s="18">
        <v>2424000</v>
      </c>
      <c r="J131" s="18">
        <v>10956000</v>
      </c>
      <c r="K131" s="18"/>
      <c r="L131" s="18"/>
      <c r="M131" s="18"/>
      <c r="N131" s="14">
        <f t="shared" si="3"/>
        <v>101806000</v>
      </c>
      <c r="Q131" s="21"/>
    </row>
    <row r="132" spans="1:17" ht="19.5" customHeight="1" x14ac:dyDescent="0.25">
      <c r="A132" s="45"/>
      <c r="B132" s="30" t="s">
        <v>216</v>
      </c>
      <c r="C132" s="18">
        <v>29072000</v>
      </c>
      <c r="D132" s="18">
        <v>4460000</v>
      </c>
      <c r="E132" s="18">
        <v>6466000</v>
      </c>
      <c r="F132" s="18"/>
      <c r="G132" s="18">
        <f t="shared" si="2"/>
        <v>6466000</v>
      </c>
      <c r="H132" s="18"/>
      <c r="I132" s="18">
        <v>831000</v>
      </c>
      <c r="J132" s="18">
        <v>10954000</v>
      </c>
      <c r="K132" s="18"/>
      <c r="L132" s="18"/>
      <c r="M132" s="18"/>
      <c r="N132" s="14">
        <f t="shared" si="3"/>
        <v>51783000</v>
      </c>
      <c r="Q132" s="21"/>
    </row>
    <row r="133" spans="1:17" ht="19.5" customHeight="1" x14ac:dyDescent="0.25">
      <c r="A133" s="45"/>
      <c r="B133" s="30" t="s">
        <v>217</v>
      </c>
      <c r="C133" s="18">
        <v>9744000</v>
      </c>
      <c r="D133" s="18">
        <v>1481000</v>
      </c>
      <c r="E133" s="18">
        <v>4136000</v>
      </c>
      <c r="F133" s="18"/>
      <c r="G133" s="18">
        <f t="shared" si="2"/>
        <v>4136000</v>
      </c>
      <c r="H133" s="18"/>
      <c r="I133" s="18">
        <v>340000</v>
      </c>
      <c r="J133" s="18">
        <v>10956000</v>
      </c>
      <c r="K133" s="18"/>
      <c r="L133" s="18"/>
      <c r="M133" s="18"/>
      <c r="N133" s="14">
        <f t="shared" si="3"/>
        <v>26657000</v>
      </c>
      <c r="Q133" s="21"/>
    </row>
    <row r="134" spans="1:17" ht="19.5" customHeight="1" x14ac:dyDescent="0.25">
      <c r="A134" s="45"/>
      <c r="B134" s="30" t="s">
        <v>218</v>
      </c>
      <c r="C134" s="18">
        <v>131538000</v>
      </c>
      <c r="D134" s="18">
        <v>21942000</v>
      </c>
      <c r="E134" s="18">
        <v>12245000</v>
      </c>
      <c r="F134" s="18"/>
      <c r="G134" s="18">
        <f t="shared" si="2"/>
        <v>12245000</v>
      </c>
      <c r="H134" s="18"/>
      <c r="I134" s="18">
        <v>3987000</v>
      </c>
      <c r="J134" s="18">
        <v>12499000</v>
      </c>
      <c r="K134" s="18"/>
      <c r="L134" s="18"/>
      <c r="M134" s="18"/>
      <c r="N134" s="14">
        <f t="shared" si="3"/>
        <v>182211000</v>
      </c>
      <c r="Q134" s="21"/>
    </row>
    <row r="135" spans="1:17" ht="19.5" customHeight="1" x14ac:dyDescent="0.25">
      <c r="A135" s="45"/>
      <c r="B135" s="30" t="s">
        <v>219</v>
      </c>
      <c r="C135" s="18">
        <v>105831000</v>
      </c>
      <c r="D135" s="18">
        <v>16085000</v>
      </c>
      <c r="E135" s="18">
        <v>8447000</v>
      </c>
      <c r="F135" s="18"/>
      <c r="G135" s="18">
        <f t="shared" si="2"/>
        <v>8447000</v>
      </c>
      <c r="H135" s="18"/>
      <c r="I135" s="18">
        <v>4138000</v>
      </c>
      <c r="J135" s="18">
        <v>10954000</v>
      </c>
      <c r="K135" s="18"/>
      <c r="L135" s="18"/>
      <c r="M135" s="18"/>
      <c r="N135" s="14">
        <f t="shared" si="3"/>
        <v>145455000</v>
      </c>
      <c r="Q135" s="21"/>
    </row>
    <row r="136" spans="1:17" ht="19.5" customHeight="1" x14ac:dyDescent="0.25">
      <c r="B136" s="30" t="s">
        <v>220</v>
      </c>
      <c r="C136" s="18">
        <v>67416000</v>
      </c>
      <c r="D136" s="18">
        <v>12104000</v>
      </c>
      <c r="E136" s="18">
        <v>7049000</v>
      </c>
      <c r="F136" s="18"/>
      <c r="G136" s="18">
        <f t="shared" si="2"/>
        <v>7049000</v>
      </c>
      <c r="H136" s="18"/>
      <c r="I136" s="18">
        <v>5758000</v>
      </c>
      <c r="J136" s="18">
        <v>25453000</v>
      </c>
      <c r="K136" s="18"/>
      <c r="L136" s="18"/>
      <c r="M136" s="18"/>
      <c r="N136" s="14">
        <f t="shared" si="3"/>
        <v>117780000</v>
      </c>
      <c r="Q136" s="21"/>
    </row>
    <row r="137" spans="1:17" s="57" customFormat="1" ht="19.5" customHeight="1" x14ac:dyDescent="0.25">
      <c r="A137" s="53"/>
      <c r="B137" s="54" t="s">
        <v>89</v>
      </c>
      <c r="C137" s="55">
        <v>510010000</v>
      </c>
      <c r="D137" s="55">
        <v>11552000</v>
      </c>
      <c r="E137" s="55">
        <v>246594000</v>
      </c>
      <c r="F137" s="55"/>
      <c r="G137" s="55">
        <f t="shared" si="2"/>
        <v>246594000</v>
      </c>
      <c r="H137" s="55"/>
      <c r="I137" s="55">
        <v>804000</v>
      </c>
      <c r="J137" s="55">
        <v>1633000</v>
      </c>
      <c r="K137" s="55"/>
      <c r="L137" s="55"/>
      <c r="M137" s="55"/>
      <c r="N137" s="56">
        <f t="shared" ref="N137:N181" si="4">SUM(C137,D137,G137,H137,I137,J137,K137,L137,M137)</f>
        <v>770593000</v>
      </c>
      <c r="Q137" s="21"/>
    </row>
    <row r="138" spans="1:17" s="57" customFormat="1" ht="19.5" customHeight="1" x14ac:dyDescent="0.25">
      <c r="A138" s="58"/>
      <c r="B138" s="54" t="s">
        <v>90</v>
      </c>
      <c r="C138" s="55">
        <v>10072000</v>
      </c>
      <c r="D138" s="55">
        <v>1820000</v>
      </c>
      <c r="E138" s="55">
        <v>3706000</v>
      </c>
      <c r="F138" s="55"/>
      <c r="G138" s="55">
        <f t="shared" si="2"/>
        <v>3706000</v>
      </c>
      <c r="H138" s="55"/>
      <c r="I138" s="55">
        <v>850000</v>
      </c>
      <c r="J138" s="55">
        <v>299000</v>
      </c>
      <c r="K138" s="55"/>
      <c r="L138" s="55"/>
      <c r="M138" s="55"/>
      <c r="N138" s="56">
        <f t="shared" si="4"/>
        <v>16747000</v>
      </c>
      <c r="Q138" s="21"/>
    </row>
    <row r="139" spans="1:17" ht="19.5" customHeight="1" x14ac:dyDescent="0.25">
      <c r="A139" s="45"/>
      <c r="B139" s="12" t="s">
        <v>91</v>
      </c>
      <c r="C139" s="18">
        <v>4368000</v>
      </c>
      <c r="D139" s="18">
        <v>646000</v>
      </c>
      <c r="E139" s="18">
        <v>1849000</v>
      </c>
      <c r="F139" s="18"/>
      <c r="G139" s="18">
        <f t="shared" si="2"/>
        <v>1849000</v>
      </c>
      <c r="H139" s="18"/>
      <c r="I139" s="18">
        <v>623000</v>
      </c>
      <c r="J139" s="18"/>
      <c r="K139" s="18"/>
      <c r="L139" s="18"/>
      <c r="M139" s="18"/>
      <c r="N139" s="14">
        <f t="shared" si="4"/>
        <v>7486000</v>
      </c>
      <c r="Q139" s="21"/>
    </row>
    <row r="140" spans="1:17" ht="19.5" customHeight="1" x14ac:dyDescent="0.25">
      <c r="B140" s="12" t="s">
        <v>92</v>
      </c>
      <c r="C140" s="18">
        <v>4275000</v>
      </c>
      <c r="D140" s="18">
        <v>625000</v>
      </c>
      <c r="E140" s="18">
        <v>1960000</v>
      </c>
      <c r="F140" s="18"/>
      <c r="G140" s="18">
        <f t="shared" si="2"/>
        <v>1960000</v>
      </c>
      <c r="H140" s="18"/>
      <c r="I140" s="18">
        <v>558000</v>
      </c>
      <c r="J140" s="18">
        <v>498000</v>
      </c>
      <c r="K140" s="18"/>
      <c r="L140" s="18"/>
      <c r="M140" s="18"/>
      <c r="N140" s="14">
        <f t="shared" si="4"/>
        <v>7916000</v>
      </c>
      <c r="Q140" s="21"/>
    </row>
    <row r="141" spans="1:17" ht="19.5" customHeight="1" x14ac:dyDescent="0.25">
      <c r="A141" s="45"/>
      <c r="B141" s="12" t="s">
        <v>93</v>
      </c>
      <c r="C141" s="18">
        <v>8039000</v>
      </c>
      <c r="D141" s="18">
        <v>1258000</v>
      </c>
      <c r="E141" s="18">
        <v>7640000</v>
      </c>
      <c r="F141" s="18"/>
      <c r="G141" s="18">
        <f t="shared" si="2"/>
        <v>7640000</v>
      </c>
      <c r="H141" s="18"/>
      <c r="I141" s="18">
        <v>2913000</v>
      </c>
      <c r="J141" s="18">
        <v>1195000</v>
      </c>
      <c r="K141" s="18"/>
      <c r="L141" s="18"/>
      <c r="M141" s="18"/>
      <c r="N141" s="14">
        <f t="shared" si="4"/>
        <v>21045000</v>
      </c>
      <c r="Q141" s="21"/>
    </row>
    <row r="142" spans="1:17" ht="19.5" customHeight="1" x14ac:dyDescent="0.25">
      <c r="B142" s="12" t="s">
        <v>94</v>
      </c>
      <c r="C142" s="18">
        <v>8353000</v>
      </c>
      <c r="D142" s="18">
        <v>1404000</v>
      </c>
      <c r="E142" s="18">
        <v>4354000</v>
      </c>
      <c r="F142" s="18"/>
      <c r="G142" s="18">
        <f t="shared" si="2"/>
        <v>4354000</v>
      </c>
      <c r="H142" s="18"/>
      <c r="I142" s="18">
        <v>2493000</v>
      </c>
      <c r="J142" s="18">
        <v>896000</v>
      </c>
      <c r="K142" s="18"/>
      <c r="L142" s="18"/>
      <c r="M142" s="18"/>
      <c r="N142" s="14">
        <f t="shared" si="4"/>
        <v>17500000</v>
      </c>
      <c r="Q142" s="21"/>
    </row>
    <row r="143" spans="1:17" ht="19.5" customHeight="1" x14ac:dyDescent="0.25">
      <c r="A143" s="45"/>
      <c r="B143" s="12" t="s">
        <v>95</v>
      </c>
      <c r="C143" s="18">
        <v>752556000</v>
      </c>
      <c r="D143" s="18">
        <v>149395000</v>
      </c>
      <c r="E143" s="18">
        <v>426714000</v>
      </c>
      <c r="F143" s="18"/>
      <c r="G143" s="18">
        <f t="shared" si="2"/>
        <v>426714000</v>
      </c>
      <c r="H143" s="18"/>
      <c r="I143" s="18">
        <v>703048000</v>
      </c>
      <c r="J143" s="18">
        <v>279559000</v>
      </c>
      <c r="K143" s="18">
        <v>1431240000</v>
      </c>
      <c r="L143" s="18"/>
      <c r="M143" s="18"/>
      <c r="N143" s="14">
        <f t="shared" si="4"/>
        <v>3742512000</v>
      </c>
      <c r="Q143" s="21"/>
    </row>
    <row r="144" spans="1:17" ht="19.5" customHeight="1" x14ac:dyDescent="0.25">
      <c r="B144" s="12" t="s">
        <v>123</v>
      </c>
      <c r="C144" s="18">
        <v>4963000</v>
      </c>
      <c r="D144" s="18">
        <v>838000</v>
      </c>
      <c r="E144" s="18">
        <v>2977000</v>
      </c>
      <c r="F144" s="18"/>
      <c r="G144" s="18">
        <f t="shared" si="2"/>
        <v>2977000</v>
      </c>
      <c r="H144" s="18"/>
      <c r="I144" s="18">
        <v>10194000</v>
      </c>
      <c r="J144" s="18">
        <v>865000</v>
      </c>
      <c r="K144" s="18"/>
      <c r="L144" s="18"/>
      <c r="M144" s="18"/>
      <c r="N144" s="14">
        <f t="shared" si="4"/>
        <v>19837000</v>
      </c>
      <c r="Q144" s="21"/>
    </row>
    <row r="145" spans="1:17" ht="19.5" customHeight="1" x14ac:dyDescent="0.25">
      <c r="A145" s="45"/>
      <c r="B145" s="12" t="s">
        <v>231</v>
      </c>
      <c r="C145" s="18">
        <v>9752000</v>
      </c>
      <c r="D145" s="18">
        <v>2758000</v>
      </c>
      <c r="E145" s="18">
        <v>11597000</v>
      </c>
      <c r="F145" s="18"/>
      <c r="G145" s="18">
        <f t="shared" si="2"/>
        <v>11597000</v>
      </c>
      <c r="H145" s="18"/>
      <c r="I145" s="18">
        <v>794000</v>
      </c>
      <c r="J145" s="18">
        <v>1992000</v>
      </c>
      <c r="K145" s="18"/>
      <c r="L145" s="18"/>
      <c r="M145" s="18"/>
      <c r="N145" s="14">
        <f t="shared" si="4"/>
        <v>26893000</v>
      </c>
      <c r="Q145" s="21"/>
    </row>
    <row r="146" spans="1:17" ht="19.5" customHeight="1" x14ac:dyDescent="0.25">
      <c r="B146" s="12" t="s">
        <v>96</v>
      </c>
      <c r="C146" s="18">
        <v>236635000</v>
      </c>
      <c r="D146" s="18">
        <v>39811000</v>
      </c>
      <c r="E146" s="18">
        <v>51887000</v>
      </c>
      <c r="F146" s="18"/>
      <c r="G146" s="18">
        <f t="shared" si="2"/>
        <v>51887000</v>
      </c>
      <c r="H146" s="18"/>
      <c r="I146" s="18">
        <v>9984000</v>
      </c>
      <c r="J146" s="18">
        <v>6473000</v>
      </c>
      <c r="K146" s="18"/>
      <c r="L146" s="18"/>
      <c r="M146" s="18"/>
      <c r="N146" s="14">
        <f t="shared" si="4"/>
        <v>344790000</v>
      </c>
      <c r="Q146" s="21"/>
    </row>
    <row r="147" spans="1:17" ht="19.5" customHeight="1" x14ac:dyDescent="0.25">
      <c r="A147" s="45"/>
      <c r="B147" s="12" t="s">
        <v>97</v>
      </c>
      <c r="C147" s="18">
        <v>321132000</v>
      </c>
      <c r="D147" s="18">
        <v>45703000</v>
      </c>
      <c r="E147" s="18">
        <v>35547000</v>
      </c>
      <c r="F147" s="18"/>
      <c r="G147" s="18">
        <f t="shared" ref="G147:G181" si="5">E147+F147</f>
        <v>35547000</v>
      </c>
      <c r="H147" s="18"/>
      <c r="I147" s="18">
        <v>18321000</v>
      </c>
      <c r="J147" s="18">
        <v>9261000</v>
      </c>
      <c r="K147" s="18"/>
      <c r="L147" s="18"/>
      <c r="M147" s="18"/>
      <c r="N147" s="14">
        <f t="shared" si="4"/>
        <v>429964000</v>
      </c>
      <c r="Q147" s="21"/>
    </row>
    <row r="148" spans="1:17" ht="19.5" customHeight="1" x14ac:dyDescent="0.25">
      <c r="B148" s="12" t="s">
        <v>98</v>
      </c>
      <c r="C148" s="18">
        <v>2195801000</v>
      </c>
      <c r="D148" s="18">
        <v>464390000</v>
      </c>
      <c r="E148" s="18">
        <v>245086000</v>
      </c>
      <c r="F148" s="18"/>
      <c r="G148" s="18">
        <f t="shared" si="5"/>
        <v>245086000</v>
      </c>
      <c r="H148" s="18"/>
      <c r="I148" s="18">
        <v>113803000</v>
      </c>
      <c r="J148" s="18">
        <v>450291000</v>
      </c>
      <c r="K148" s="18">
        <v>64166000</v>
      </c>
      <c r="L148" s="18">
        <v>173433000</v>
      </c>
      <c r="M148" s="18"/>
      <c r="N148" s="14">
        <f t="shared" si="4"/>
        <v>3706970000</v>
      </c>
      <c r="Q148" s="21"/>
    </row>
    <row r="149" spans="1:17" ht="19.5" customHeight="1" x14ac:dyDescent="0.25">
      <c r="A149" s="45"/>
      <c r="B149" s="12" t="s">
        <v>99</v>
      </c>
      <c r="C149" s="18">
        <v>188483000</v>
      </c>
      <c r="D149" s="18">
        <v>33372000</v>
      </c>
      <c r="E149" s="18">
        <v>96772000</v>
      </c>
      <c r="F149" s="18"/>
      <c r="G149" s="18">
        <f t="shared" si="5"/>
        <v>96772000</v>
      </c>
      <c r="H149" s="18"/>
      <c r="I149" s="18">
        <v>70041000</v>
      </c>
      <c r="J149" s="18">
        <v>168298000</v>
      </c>
      <c r="K149" s="18"/>
      <c r="L149" s="18"/>
      <c r="M149" s="18"/>
      <c r="N149" s="14">
        <f t="shared" si="4"/>
        <v>556966000</v>
      </c>
      <c r="Q149" s="21"/>
    </row>
    <row r="150" spans="1:17" ht="19.5" customHeight="1" x14ac:dyDescent="0.25">
      <c r="B150" s="12" t="s">
        <v>132</v>
      </c>
      <c r="C150" s="18">
        <v>63032000</v>
      </c>
      <c r="D150" s="18">
        <v>11133000</v>
      </c>
      <c r="E150" s="18">
        <v>9536000</v>
      </c>
      <c r="F150" s="18"/>
      <c r="G150" s="18">
        <f t="shared" si="5"/>
        <v>9536000</v>
      </c>
      <c r="H150" s="18"/>
      <c r="I150" s="18">
        <v>1668000</v>
      </c>
      <c r="J150" s="18">
        <v>72716000</v>
      </c>
      <c r="K150" s="18"/>
      <c r="L150" s="18"/>
      <c r="M150" s="18"/>
      <c r="N150" s="14">
        <f t="shared" si="4"/>
        <v>158085000</v>
      </c>
      <c r="Q150" s="21"/>
    </row>
    <row r="151" spans="1:17" ht="19.5" customHeight="1" x14ac:dyDescent="0.25">
      <c r="A151" s="45"/>
      <c r="B151" s="12" t="s">
        <v>100</v>
      </c>
      <c r="C151" s="18">
        <v>18963000</v>
      </c>
      <c r="D151" s="18">
        <v>2159000</v>
      </c>
      <c r="E151" s="18">
        <v>5026000</v>
      </c>
      <c r="F151" s="18"/>
      <c r="G151" s="18">
        <f t="shared" si="5"/>
        <v>5026000</v>
      </c>
      <c r="H151" s="18"/>
      <c r="I151" s="18">
        <v>1147000</v>
      </c>
      <c r="J151" s="18">
        <v>697000</v>
      </c>
      <c r="K151" s="18"/>
      <c r="L151" s="18"/>
      <c r="M151" s="18"/>
      <c r="N151" s="14">
        <f t="shared" si="4"/>
        <v>27992000</v>
      </c>
      <c r="Q151" s="21"/>
    </row>
    <row r="152" spans="1:17" ht="19.5" customHeight="1" x14ac:dyDescent="0.25">
      <c r="B152" s="12" t="s">
        <v>232</v>
      </c>
      <c r="C152" s="18">
        <v>365843000</v>
      </c>
      <c r="D152" s="18">
        <v>72024000</v>
      </c>
      <c r="E152" s="18">
        <v>42714000</v>
      </c>
      <c r="F152" s="18"/>
      <c r="G152" s="18">
        <f t="shared" si="5"/>
        <v>42714000</v>
      </c>
      <c r="H152" s="18"/>
      <c r="I152" s="18">
        <v>8695000</v>
      </c>
      <c r="J152" s="18">
        <v>18124000</v>
      </c>
      <c r="K152" s="18"/>
      <c r="L152" s="18"/>
      <c r="M152" s="18"/>
      <c r="N152" s="14">
        <f t="shared" si="4"/>
        <v>507400000</v>
      </c>
      <c r="Q152" s="21"/>
    </row>
    <row r="153" spans="1:17" ht="19.5" customHeight="1" x14ac:dyDescent="0.25">
      <c r="A153" s="45"/>
      <c r="B153" s="12" t="s">
        <v>178</v>
      </c>
      <c r="C153" s="18">
        <v>53090000</v>
      </c>
      <c r="D153" s="18">
        <v>7371000</v>
      </c>
      <c r="E153" s="18">
        <v>24466000</v>
      </c>
      <c r="F153" s="18"/>
      <c r="G153" s="18">
        <f t="shared" si="5"/>
        <v>24466000</v>
      </c>
      <c r="H153" s="18"/>
      <c r="I153" s="18">
        <v>18201000</v>
      </c>
      <c r="J153" s="18">
        <v>6018000</v>
      </c>
      <c r="K153" s="18"/>
      <c r="L153" s="18"/>
      <c r="M153" s="18"/>
      <c r="N153" s="14">
        <f t="shared" si="4"/>
        <v>109146000</v>
      </c>
      <c r="Q153" s="21"/>
    </row>
    <row r="154" spans="1:17" ht="19.5" customHeight="1" x14ac:dyDescent="0.25">
      <c r="B154" s="12" t="s">
        <v>101</v>
      </c>
      <c r="C154" s="18">
        <v>4346000</v>
      </c>
      <c r="D154" s="18">
        <v>617000</v>
      </c>
      <c r="E154" s="18">
        <v>1698000</v>
      </c>
      <c r="F154" s="18"/>
      <c r="G154" s="18">
        <f t="shared" si="5"/>
        <v>1698000</v>
      </c>
      <c r="H154" s="18"/>
      <c r="I154" s="18">
        <v>211000</v>
      </c>
      <c r="J154" s="18">
        <v>2128000</v>
      </c>
      <c r="K154" s="18">
        <v>5074000</v>
      </c>
      <c r="L154" s="18"/>
      <c r="M154" s="18"/>
      <c r="N154" s="14">
        <f t="shared" si="4"/>
        <v>14074000</v>
      </c>
      <c r="Q154" s="21"/>
    </row>
    <row r="155" spans="1:17" ht="19.5" customHeight="1" x14ac:dyDescent="0.25">
      <c r="A155" s="45"/>
      <c r="B155" s="12" t="s">
        <v>102</v>
      </c>
      <c r="C155" s="18">
        <v>88267000</v>
      </c>
      <c r="D155" s="18">
        <v>13897000</v>
      </c>
      <c r="E155" s="18">
        <v>20512000</v>
      </c>
      <c r="F155" s="18"/>
      <c r="G155" s="18">
        <f t="shared" si="5"/>
        <v>20512000</v>
      </c>
      <c r="H155" s="18"/>
      <c r="I155" s="18">
        <v>63857000</v>
      </c>
      <c r="J155" s="18">
        <v>38092000</v>
      </c>
      <c r="K155" s="18"/>
      <c r="L155" s="18"/>
      <c r="M155" s="18"/>
      <c r="N155" s="14">
        <f t="shared" si="4"/>
        <v>224625000</v>
      </c>
      <c r="Q155" s="21"/>
    </row>
    <row r="156" spans="1:17" ht="19.5" customHeight="1" x14ac:dyDescent="0.25">
      <c r="B156" s="12" t="s">
        <v>221</v>
      </c>
      <c r="C156" s="18">
        <v>79782000</v>
      </c>
      <c r="D156" s="18">
        <v>10527000</v>
      </c>
      <c r="E156" s="18">
        <v>13274000</v>
      </c>
      <c r="F156" s="18"/>
      <c r="G156" s="18">
        <f t="shared" si="5"/>
        <v>13274000</v>
      </c>
      <c r="H156" s="18"/>
      <c r="I156" s="18">
        <v>2804000</v>
      </c>
      <c r="J156" s="18">
        <v>1799000</v>
      </c>
      <c r="K156" s="18"/>
      <c r="L156" s="18"/>
      <c r="M156" s="18"/>
      <c r="N156" s="14">
        <f t="shared" si="4"/>
        <v>108186000</v>
      </c>
      <c r="Q156" s="21"/>
    </row>
    <row r="157" spans="1:17" ht="19.5" customHeight="1" x14ac:dyDescent="0.25">
      <c r="A157" s="45"/>
      <c r="B157" s="12" t="s">
        <v>233</v>
      </c>
      <c r="C157" s="18">
        <v>227189000</v>
      </c>
      <c r="D157" s="18">
        <v>29234000</v>
      </c>
      <c r="E157" s="18">
        <v>33067000</v>
      </c>
      <c r="F157" s="18"/>
      <c r="G157" s="18">
        <f t="shared" si="5"/>
        <v>33067000</v>
      </c>
      <c r="H157" s="18"/>
      <c r="I157" s="18">
        <v>1301720000</v>
      </c>
      <c r="J157" s="18">
        <v>13406000</v>
      </c>
      <c r="K157" s="18"/>
      <c r="L157" s="18">
        <v>331614000</v>
      </c>
      <c r="M157" s="18"/>
      <c r="N157" s="14">
        <f t="shared" si="4"/>
        <v>1936230000</v>
      </c>
      <c r="Q157" s="21"/>
    </row>
    <row r="158" spans="1:17" ht="19.5" customHeight="1" x14ac:dyDescent="0.25">
      <c r="B158" s="12" t="s">
        <v>117</v>
      </c>
      <c r="C158" s="18">
        <v>63980000</v>
      </c>
      <c r="D158" s="18">
        <v>8614000</v>
      </c>
      <c r="E158" s="18">
        <v>28783000</v>
      </c>
      <c r="F158" s="18"/>
      <c r="G158" s="18">
        <f t="shared" si="5"/>
        <v>28783000</v>
      </c>
      <c r="H158" s="18"/>
      <c r="I158" s="18">
        <v>383107000</v>
      </c>
      <c r="J158" s="18">
        <v>3239000</v>
      </c>
      <c r="K158" s="18">
        <v>34945000</v>
      </c>
      <c r="L158" s="18"/>
      <c r="M158" s="18"/>
      <c r="N158" s="14">
        <f t="shared" si="4"/>
        <v>522668000</v>
      </c>
      <c r="Q158" s="21"/>
    </row>
    <row r="159" spans="1:17" ht="19.5" customHeight="1" x14ac:dyDescent="0.25">
      <c r="A159" s="45"/>
      <c r="B159" s="12" t="s">
        <v>124</v>
      </c>
      <c r="C159" s="18">
        <v>30266000</v>
      </c>
      <c r="D159" s="18">
        <v>5752000</v>
      </c>
      <c r="E159" s="18">
        <v>11986000</v>
      </c>
      <c r="F159" s="18"/>
      <c r="G159" s="18">
        <f t="shared" si="5"/>
        <v>11986000</v>
      </c>
      <c r="H159" s="18"/>
      <c r="I159" s="18">
        <v>492000</v>
      </c>
      <c r="J159" s="18">
        <v>16582000</v>
      </c>
      <c r="K159" s="18">
        <v>28075000</v>
      </c>
      <c r="L159" s="18"/>
      <c r="M159" s="18"/>
      <c r="N159" s="14">
        <f t="shared" si="4"/>
        <v>93153000</v>
      </c>
      <c r="Q159" s="21"/>
    </row>
    <row r="160" spans="1:17" ht="19.5" customHeight="1" x14ac:dyDescent="0.25">
      <c r="B160" s="12" t="s">
        <v>103</v>
      </c>
      <c r="C160" s="18">
        <v>30029000</v>
      </c>
      <c r="D160" s="18">
        <v>4436000</v>
      </c>
      <c r="E160" s="18">
        <v>4090000</v>
      </c>
      <c r="F160" s="18"/>
      <c r="G160" s="18">
        <f t="shared" si="5"/>
        <v>4090000</v>
      </c>
      <c r="H160" s="18"/>
      <c r="I160" s="18">
        <v>3356000</v>
      </c>
      <c r="J160" s="18">
        <v>999000</v>
      </c>
      <c r="K160" s="18"/>
      <c r="L160" s="18"/>
      <c r="M160" s="18"/>
      <c r="N160" s="14">
        <f t="shared" si="4"/>
        <v>42910000</v>
      </c>
      <c r="Q160" s="21"/>
    </row>
    <row r="161" spans="1:17" ht="19.5" customHeight="1" x14ac:dyDescent="0.25">
      <c r="A161" s="45"/>
      <c r="B161" s="12" t="s">
        <v>104</v>
      </c>
      <c r="C161" s="18">
        <v>257261000</v>
      </c>
      <c r="D161" s="18">
        <v>49340000</v>
      </c>
      <c r="E161" s="18">
        <v>19056000</v>
      </c>
      <c r="F161" s="18"/>
      <c r="G161" s="18">
        <f t="shared" si="5"/>
        <v>19056000</v>
      </c>
      <c r="H161" s="18"/>
      <c r="I161" s="18">
        <v>28018000</v>
      </c>
      <c r="J161" s="18">
        <v>315354000</v>
      </c>
      <c r="K161" s="18"/>
      <c r="L161" s="18"/>
      <c r="M161" s="18"/>
      <c r="N161" s="14">
        <f t="shared" si="4"/>
        <v>669029000</v>
      </c>
      <c r="Q161" s="21"/>
    </row>
    <row r="162" spans="1:17" ht="19.5" customHeight="1" x14ac:dyDescent="0.25">
      <c r="B162" s="12" t="s">
        <v>222</v>
      </c>
      <c r="C162" s="18">
        <v>75858000</v>
      </c>
      <c r="D162" s="18">
        <v>9047000</v>
      </c>
      <c r="E162" s="18">
        <v>373737000</v>
      </c>
      <c r="F162" s="18"/>
      <c r="G162" s="18">
        <f t="shared" si="5"/>
        <v>373737000</v>
      </c>
      <c r="H162" s="18"/>
      <c r="I162" s="18">
        <v>32000</v>
      </c>
      <c r="J162" s="18">
        <v>564122000</v>
      </c>
      <c r="K162" s="18"/>
      <c r="L162" s="18"/>
      <c r="M162" s="18"/>
      <c r="N162" s="14">
        <f t="shared" si="4"/>
        <v>1022796000</v>
      </c>
      <c r="Q162" s="21"/>
    </row>
    <row r="163" spans="1:17" ht="19.5" customHeight="1" x14ac:dyDescent="0.25">
      <c r="A163" s="45"/>
      <c r="B163" s="12" t="s">
        <v>105</v>
      </c>
      <c r="C163" s="18">
        <v>42439000</v>
      </c>
      <c r="D163" s="18">
        <v>5770000</v>
      </c>
      <c r="E163" s="18">
        <v>6704000</v>
      </c>
      <c r="F163" s="18"/>
      <c r="G163" s="18">
        <f t="shared" si="5"/>
        <v>6704000</v>
      </c>
      <c r="H163" s="18"/>
      <c r="I163" s="18">
        <v>5816000</v>
      </c>
      <c r="J163" s="18">
        <v>2537000</v>
      </c>
      <c r="K163" s="18"/>
      <c r="L163" s="18"/>
      <c r="M163" s="18"/>
      <c r="N163" s="14">
        <f t="shared" si="4"/>
        <v>63266000</v>
      </c>
      <c r="Q163" s="21"/>
    </row>
    <row r="164" spans="1:17" ht="19.5" customHeight="1" x14ac:dyDescent="0.25">
      <c r="B164" s="12" t="s">
        <v>125</v>
      </c>
      <c r="C164" s="18">
        <v>18091000</v>
      </c>
      <c r="D164" s="18">
        <v>4051000</v>
      </c>
      <c r="E164" s="18">
        <v>5232000</v>
      </c>
      <c r="F164" s="18"/>
      <c r="G164" s="18">
        <f t="shared" si="5"/>
        <v>5232000</v>
      </c>
      <c r="H164" s="18"/>
      <c r="I164" s="18">
        <v>165000</v>
      </c>
      <c r="J164" s="18">
        <v>4979000</v>
      </c>
      <c r="K164" s="18"/>
      <c r="L164" s="18"/>
      <c r="M164" s="18"/>
      <c r="N164" s="14">
        <f t="shared" si="4"/>
        <v>32518000</v>
      </c>
      <c r="Q164" s="21"/>
    </row>
    <row r="165" spans="1:17" ht="19.5" customHeight="1" x14ac:dyDescent="0.25">
      <c r="A165" s="45"/>
      <c r="B165" s="12" t="s">
        <v>106</v>
      </c>
      <c r="C165" s="18">
        <v>32456000</v>
      </c>
      <c r="D165" s="18">
        <v>5257000</v>
      </c>
      <c r="E165" s="18">
        <v>10748000</v>
      </c>
      <c r="F165" s="18"/>
      <c r="G165" s="18">
        <f t="shared" si="5"/>
        <v>10748000</v>
      </c>
      <c r="H165" s="18"/>
      <c r="I165" s="18">
        <v>327395000</v>
      </c>
      <c r="J165" s="18">
        <v>1293000</v>
      </c>
      <c r="K165" s="18"/>
      <c r="L165" s="18"/>
      <c r="M165" s="18"/>
      <c r="N165" s="14">
        <f t="shared" si="4"/>
        <v>377149000</v>
      </c>
      <c r="Q165" s="21"/>
    </row>
    <row r="166" spans="1:17" ht="19.5" customHeight="1" x14ac:dyDescent="0.25">
      <c r="B166" s="12" t="s">
        <v>133</v>
      </c>
      <c r="C166" s="18">
        <v>2775771000</v>
      </c>
      <c r="D166" s="18">
        <v>573330000</v>
      </c>
      <c r="E166" s="18">
        <v>2755613000</v>
      </c>
      <c r="F166" s="18"/>
      <c r="G166" s="18">
        <f t="shared" si="5"/>
        <v>2755613000</v>
      </c>
      <c r="H166" s="18"/>
      <c r="I166" s="18">
        <v>10745859000</v>
      </c>
      <c r="J166" s="18">
        <v>7635477000</v>
      </c>
      <c r="K166" s="18"/>
      <c r="L166" s="18"/>
      <c r="M166" s="18"/>
      <c r="N166" s="14">
        <f t="shared" si="4"/>
        <v>24486050000</v>
      </c>
      <c r="Q166" s="21"/>
    </row>
    <row r="167" spans="1:17" ht="19.5" customHeight="1" x14ac:dyDescent="0.25">
      <c r="A167" s="45"/>
      <c r="B167" s="12" t="s">
        <v>128</v>
      </c>
      <c r="C167" s="18">
        <v>30659000</v>
      </c>
      <c r="D167" s="18">
        <v>5604000</v>
      </c>
      <c r="E167" s="18">
        <v>3441000</v>
      </c>
      <c r="F167" s="18"/>
      <c r="G167" s="18">
        <f t="shared" si="5"/>
        <v>3441000</v>
      </c>
      <c r="H167" s="18"/>
      <c r="I167" s="18">
        <v>920000</v>
      </c>
      <c r="J167" s="18">
        <v>7469000</v>
      </c>
      <c r="K167" s="18"/>
      <c r="L167" s="18"/>
      <c r="M167" s="18"/>
      <c r="N167" s="14">
        <f t="shared" si="4"/>
        <v>48093000</v>
      </c>
      <c r="Q167" s="21"/>
    </row>
    <row r="168" spans="1:17" ht="19.5" customHeight="1" x14ac:dyDescent="0.25">
      <c r="B168" s="12" t="s">
        <v>107</v>
      </c>
      <c r="C168" s="18">
        <v>4782000</v>
      </c>
      <c r="D168" s="18">
        <v>783000</v>
      </c>
      <c r="E168" s="18">
        <v>3863000</v>
      </c>
      <c r="F168" s="18"/>
      <c r="G168" s="18">
        <f t="shared" si="5"/>
        <v>3863000</v>
      </c>
      <c r="H168" s="18"/>
      <c r="I168" s="18"/>
      <c r="J168" s="18">
        <v>2581000</v>
      </c>
      <c r="K168" s="18">
        <v>85255000</v>
      </c>
      <c r="L168" s="18"/>
      <c r="M168" s="18"/>
      <c r="N168" s="14">
        <f t="shared" si="4"/>
        <v>97264000</v>
      </c>
      <c r="Q168" s="21"/>
    </row>
    <row r="169" spans="1:17" ht="19.5" customHeight="1" x14ac:dyDescent="0.25">
      <c r="A169" s="45"/>
      <c r="B169" s="12" t="s">
        <v>108</v>
      </c>
      <c r="C169" s="18">
        <v>5524000</v>
      </c>
      <c r="D169" s="18">
        <v>997000</v>
      </c>
      <c r="E169" s="18">
        <v>3509000</v>
      </c>
      <c r="F169" s="18"/>
      <c r="G169" s="18">
        <f t="shared" si="5"/>
        <v>3509000</v>
      </c>
      <c r="H169" s="18"/>
      <c r="I169" s="18"/>
      <c r="J169" s="18">
        <v>6700000</v>
      </c>
      <c r="K169" s="18">
        <v>109514000</v>
      </c>
      <c r="L169" s="18"/>
      <c r="M169" s="18"/>
      <c r="N169" s="14">
        <f t="shared" si="4"/>
        <v>126244000</v>
      </c>
      <c r="Q169" s="21"/>
    </row>
    <row r="170" spans="1:17" ht="19.5" customHeight="1" x14ac:dyDescent="0.25">
      <c r="B170" s="12" t="s">
        <v>109</v>
      </c>
      <c r="C170" s="18">
        <v>4154000</v>
      </c>
      <c r="D170" s="18">
        <v>723000</v>
      </c>
      <c r="E170" s="18">
        <v>2610000</v>
      </c>
      <c r="F170" s="18"/>
      <c r="G170" s="18">
        <f t="shared" si="5"/>
        <v>2610000</v>
      </c>
      <c r="H170" s="18"/>
      <c r="I170" s="18">
        <v>24000</v>
      </c>
      <c r="J170" s="18">
        <v>2460000</v>
      </c>
      <c r="K170" s="18">
        <v>82570000</v>
      </c>
      <c r="L170" s="18"/>
      <c r="M170" s="18"/>
      <c r="N170" s="14">
        <f t="shared" si="4"/>
        <v>92541000</v>
      </c>
      <c r="Q170" s="21"/>
    </row>
    <row r="171" spans="1:17" ht="19.5" customHeight="1" x14ac:dyDescent="0.25">
      <c r="A171" s="45"/>
      <c r="B171" s="12" t="s">
        <v>37</v>
      </c>
      <c r="C171" s="18">
        <v>2454167000</v>
      </c>
      <c r="D171" s="18">
        <v>450160000</v>
      </c>
      <c r="E171" s="18">
        <v>190878000</v>
      </c>
      <c r="F171" s="18"/>
      <c r="G171" s="18">
        <f t="shared" si="5"/>
        <v>190878000</v>
      </c>
      <c r="H171" s="18"/>
      <c r="I171" s="18">
        <v>59205000</v>
      </c>
      <c r="J171" s="18">
        <v>6390902000</v>
      </c>
      <c r="K171" s="18">
        <v>214343000</v>
      </c>
      <c r="L171" s="18"/>
      <c r="M171" s="18"/>
      <c r="N171" s="14">
        <f t="shared" si="4"/>
        <v>9759655000</v>
      </c>
      <c r="Q171" s="21"/>
    </row>
    <row r="172" spans="1:17" ht="19.5" customHeight="1" x14ac:dyDescent="0.25">
      <c r="B172" s="12" t="s">
        <v>118</v>
      </c>
      <c r="C172" s="18">
        <v>2045000</v>
      </c>
      <c r="D172" s="18">
        <v>433000</v>
      </c>
      <c r="E172" s="18">
        <v>1115000</v>
      </c>
      <c r="F172" s="18"/>
      <c r="G172" s="18">
        <f t="shared" si="5"/>
        <v>1115000</v>
      </c>
      <c r="H172" s="18"/>
      <c r="I172" s="18"/>
      <c r="J172" s="18">
        <v>881000</v>
      </c>
      <c r="K172" s="18"/>
      <c r="L172" s="18"/>
      <c r="M172" s="18"/>
      <c r="N172" s="14">
        <f t="shared" si="4"/>
        <v>4474000</v>
      </c>
      <c r="Q172" s="21"/>
    </row>
    <row r="173" spans="1:17" ht="19.5" customHeight="1" x14ac:dyDescent="0.25">
      <c r="A173" s="45"/>
      <c r="B173" s="12" t="s">
        <v>119</v>
      </c>
      <c r="C173" s="18">
        <v>93406000</v>
      </c>
      <c r="D173" s="18">
        <v>15869000</v>
      </c>
      <c r="E173" s="18">
        <v>59162000</v>
      </c>
      <c r="F173" s="18"/>
      <c r="G173" s="18">
        <f t="shared" si="5"/>
        <v>59162000</v>
      </c>
      <c r="H173" s="18"/>
      <c r="I173" s="18">
        <v>3034000</v>
      </c>
      <c r="J173" s="18">
        <v>9894000</v>
      </c>
      <c r="K173" s="18"/>
      <c r="L173" s="18"/>
      <c r="M173" s="18"/>
      <c r="N173" s="14">
        <f t="shared" si="4"/>
        <v>181365000</v>
      </c>
      <c r="Q173" s="21"/>
    </row>
    <row r="174" spans="1:17" ht="19.5" customHeight="1" x14ac:dyDescent="0.25">
      <c r="A174" s="45"/>
      <c r="B174" s="12" t="s">
        <v>126</v>
      </c>
      <c r="C174" s="18">
        <v>24199000</v>
      </c>
      <c r="D174" s="18">
        <v>3714000</v>
      </c>
      <c r="E174" s="18">
        <v>7100000</v>
      </c>
      <c r="F174" s="18"/>
      <c r="G174" s="18">
        <f t="shared" si="5"/>
        <v>7100000</v>
      </c>
      <c r="H174" s="18"/>
      <c r="I174" s="18">
        <v>928000</v>
      </c>
      <c r="J174" s="18">
        <v>2117000</v>
      </c>
      <c r="K174" s="18"/>
      <c r="L174" s="18"/>
      <c r="M174" s="18"/>
      <c r="N174" s="14">
        <f t="shared" si="4"/>
        <v>38058000</v>
      </c>
      <c r="Q174" s="21"/>
    </row>
    <row r="175" spans="1:17" ht="19.5" customHeight="1" x14ac:dyDescent="0.25">
      <c r="A175" s="45"/>
      <c r="B175" s="12" t="s">
        <v>179</v>
      </c>
      <c r="C175" s="18">
        <v>8308000</v>
      </c>
      <c r="D175" s="18">
        <v>1203000</v>
      </c>
      <c r="E175" s="18">
        <v>4710000</v>
      </c>
      <c r="F175" s="18"/>
      <c r="G175" s="18">
        <f t="shared" si="5"/>
        <v>4710000</v>
      </c>
      <c r="H175" s="18"/>
      <c r="I175" s="18">
        <v>410000</v>
      </c>
      <c r="J175" s="18">
        <v>3485000</v>
      </c>
      <c r="K175" s="18"/>
      <c r="L175" s="18"/>
      <c r="M175" s="18"/>
      <c r="N175" s="14">
        <f t="shared" si="4"/>
        <v>18116000</v>
      </c>
      <c r="Q175" s="21"/>
    </row>
    <row r="176" spans="1:17" ht="19.5" customHeight="1" x14ac:dyDescent="0.25">
      <c r="A176" s="45"/>
      <c r="B176" s="12" t="s">
        <v>134</v>
      </c>
      <c r="C176" s="18">
        <v>17086000</v>
      </c>
      <c r="D176" s="18">
        <v>3225000</v>
      </c>
      <c r="E176" s="18">
        <v>22510000</v>
      </c>
      <c r="F176" s="18"/>
      <c r="G176" s="18">
        <f t="shared" si="5"/>
        <v>22510000</v>
      </c>
      <c r="H176" s="18"/>
      <c r="I176" s="18">
        <v>498000</v>
      </c>
      <c r="J176" s="18">
        <v>7558000</v>
      </c>
      <c r="K176" s="18">
        <v>33909000</v>
      </c>
      <c r="L176" s="18"/>
      <c r="M176" s="18"/>
      <c r="N176" s="14">
        <f t="shared" si="4"/>
        <v>84786000</v>
      </c>
      <c r="Q176" s="21"/>
    </row>
    <row r="177" spans="1:17" ht="19.5" customHeight="1" x14ac:dyDescent="0.25">
      <c r="A177" s="45"/>
      <c r="B177" s="12" t="s">
        <v>223</v>
      </c>
      <c r="C177" s="18">
        <v>1282000</v>
      </c>
      <c r="D177" s="18">
        <v>125000</v>
      </c>
      <c r="E177" s="18">
        <v>1981000</v>
      </c>
      <c r="F177" s="18"/>
      <c r="G177" s="18">
        <f t="shared" si="5"/>
        <v>1981000</v>
      </c>
      <c r="H177" s="18"/>
      <c r="I177" s="18">
        <v>39000</v>
      </c>
      <c r="J177" s="18">
        <v>996000</v>
      </c>
      <c r="K177" s="18"/>
      <c r="L177" s="18"/>
      <c r="M177" s="18"/>
      <c r="N177" s="14">
        <f t="shared" si="4"/>
        <v>4423000</v>
      </c>
      <c r="Q177" s="21"/>
    </row>
    <row r="178" spans="1:17" ht="19.5" customHeight="1" x14ac:dyDescent="0.25">
      <c r="A178" s="45"/>
      <c r="B178" s="12" t="s">
        <v>224</v>
      </c>
      <c r="C178" s="18">
        <v>3099000</v>
      </c>
      <c r="D178" s="18">
        <v>439000</v>
      </c>
      <c r="E178" s="18">
        <v>1304000</v>
      </c>
      <c r="F178" s="18"/>
      <c r="G178" s="18">
        <f t="shared" si="5"/>
        <v>1304000</v>
      </c>
      <c r="H178" s="18"/>
      <c r="I178" s="18">
        <v>141000</v>
      </c>
      <c r="J178" s="18">
        <v>996000</v>
      </c>
      <c r="K178" s="18"/>
      <c r="L178" s="18"/>
      <c r="M178" s="18"/>
      <c r="N178" s="14">
        <f t="shared" si="4"/>
        <v>5979000</v>
      </c>
      <c r="Q178" s="21"/>
    </row>
    <row r="179" spans="1:17" ht="19.5" customHeight="1" x14ac:dyDescent="0.25">
      <c r="A179" s="45"/>
      <c r="B179" s="12" t="s">
        <v>225</v>
      </c>
      <c r="C179" s="18">
        <v>57886000</v>
      </c>
      <c r="D179" s="18">
        <v>10367000</v>
      </c>
      <c r="E179" s="18">
        <v>14343000</v>
      </c>
      <c r="F179" s="18"/>
      <c r="G179" s="18">
        <f t="shared" si="5"/>
        <v>14343000</v>
      </c>
      <c r="H179" s="18"/>
      <c r="I179" s="18">
        <v>184873000</v>
      </c>
      <c r="J179" s="18">
        <v>11786000</v>
      </c>
      <c r="K179" s="18"/>
      <c r="L179" s="18">
        <v>2087000</v>
      </c>
      <c r="M179" s="18"/>
      <c r="N179" s="14">
        <f t="shared" si="4"/>
        <v>281342000</v>
      </c>
      <c r="Q179" s="21"/>
    </row>
    <row r="180" spans="1:17" ht="19.5" customHeight="1" x14ac:dyDescent="0.25">
      <c r="B180" s="12" t="s">
        <v>234</v>
      </c>
      <c r="C180" s="18">
        <v>12075000</v>
      </c>
      <c r="D180" s="18">
        <v>2305000</v>
      </c>
      <c r="E180" s="18">
        <v>10719000</v>
      </c>
      <c r="F180" s="18"/>
      <c r="G180" s="18">
        <f t="shared" si="5"/>
        <v>10719000</v>
      </c>
      <c r="H180" s="18"/>
      <c r="I180" s="18">
        <v>160000</v>
      </c>
      <c r="J180" s="18">
        <v>996000</v>
      </c>
      <c r="K180" s="18"/>
      <c r="L180" s="18"/>
      <c r="M180" s="18"/>
      <c r="N180" s="14">
        <f t="shared" si="4"/>
        <v>26255000</v>
      </c>
      <c r="Q180" s="21"/>
    </row>
    <row r="181" spans="1:17" ht="19.5" customHeight="1" thickBot="1" x14ac:dyDescent="0.3">
      <c r="A181" s="45"/>
      <c r="B181" s="12" t="s">
        <v>235</v>
      </c>
      <c r="C181" s="18">
        <v>14390000</v>
      </c>
      <c r="D181" s="18">
        <v>3052000</v>
      </c>
      <c r="E181" s="18">
        <v>8575000</v>
      </c>
      <c r="F181" s="18"/>
      <c r="G181" s="18">
        <f t="shared" si="5"/>
        <v>8575000</v>
      </c>
      <c r="H181" s="18"/>
      <c r="I181" s="18"/>
      <c r="J181" s="18">
        <v>996000</v>
      </c>
      <c r="K181" s="18"/>
      <c r="L181" s="18"/>
      <c r="M181" s="18"/>
      <c r="N181" s="14">
        <f t="shared" si="4"/>
        <v>27013000</v>
      </c>
      <c r="Q181" s="21"/>
    </row>
    <row r="182" spans="1:17" s="17" customFormat="1" ht="21" customHeight="1" thickBot="1" x14ac:dyDescent="0.3">
      <c r="A182" s="47"/>
      <c r="B182" s="19" t="s">
        <v>110</v>
      </c>
      <c r="C182" s="20">
        <f t="shared" ref="C182:N182" si="6">SUM(C8:C181)</f>
        <v>38113614000</v>
      </c>
      <c r="D182" s="20">
        <f t="shared" si="6"/>
        <v>6359554000</v>
      </c>
      <c r="E182" s="20">
        <f>SUM(E8:E181)</f>
        <v>7388898000</v>
      </c>
      <c r="F182" s="20">
        <f t="shared" si="6"/>
        <v>0</v>
      </c>
      <c r="G182" s="20">
        <f t="shared" si="6"/>
        <v>7388898000</v>
      </c>
      <c r="H182" s="20">
        <f t="shared" si="6"/>
        <v>0</v>
      </c>
      <c r="I182" s="20">
        <f>SUM(I8:I181)</f>
        <v>15177927000</v>
      </c>
      <c r="J182" s="20">
        <f>SUM(J8:J181)</f>
        <v>19765450000</v>
      </c>
      <c r="K182" s="20">
        <f t="shared" si="6"/>
        <v>2089091000</v>
      </c>
      <c r="L182" s="20">
        <f t="shared" si="6"/>
        <v>507134000</v>
      </c>
      <c r="M182" s="20">
        <f t="shared" si="6"/>
        <v>0</v>
      </c>
      <c r="N182" s="20">
        <f t="shared" si="6"/>
        <v>89401668000</v>
      </c>
    </row>
    <row r="184" spans="1:17" x14ac:dyDescent="0.25">
      <c r="C184" s="21"/>
      <c r="D184" s="21"/>
      <c r="F184" s="39"/>
      <c r="G184" s="21"/>
      <c r="N184" s="21"/>
    </row>
    <row r="185" spans="1:17" x14ac:dyDescent="0.25">
      <c r="C185" s="21"/>
      <c r="F185" s="39"/>
      <c r="G185" s="21"/>
    </row>
    <row r="186" spans="1:17" x14ac:dyDescent="0.25">
      <c r="E186" s="21"/>
      <c r="F186" s="39"/>
      <c r="G186" s="21"/>
    </row>
    <row r="187" spans="1:17" x14ac:dyDescent="0.25">
      <c r="C187" s="21"/>
      <c r="E187" s="21"/>
    </row>
    <row r="189" spans="1:17" x14ac:dyDescent="0.25">
      <c r="C189" s="21"/>
    </row>
    <row r="190" spans="1:17" x14ac:dyDescent="0.25">
      <c r="C190" s="21"/>
    </row>
    <row r="191" spans="1:17" x14ac:dyDescent="0.25">
      <c r="C191" s="21"/>
    </row>
    <row r="193" spans="3:3" x14ac:dyDescent="0.25">
      <c r="C193" s="21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7" fitToHeight="4" orientation="landscape" r:id="rId1"/>
  <rowBreaks count="2" manualBreakCount="2">
    <brk id="92" min="1" max="13" man="1"/>
    <brk id="148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55" zoomScaleNormal="55" workbookViewId="0">
      <selection activeCell="R23" sqref="R23"/>
    </sheetView>
  </sheetViews>
  <sheetFormatPr defaultRowHeight="15" x14ac:dyDescent="0.25"/>
  <cols>
    <col min="1" max="1" width="13.140625" style="3" customWidth="1"/>
    <col min="2" max="2" width="75.5703125" style="3" customWidth="1"/>
    <col min="3" max="3" width="28.7109375" style="3" customWidth="1"/>
    <col min="4" max="7" width="24.5703125" style="3" customWidth="1"/>
    <col min="8" max="8" width="26.7109375" style="3" customWidth="1"/>
    <col min="9" max="9" width="26.5703125" style="3" bestFit="1" customWidth="1"/>
    <col min="10" max="13" width="24.5703125" style="3" customWidth="1"/>
    <col min="14" max="14" width="28.140625" style="3" customWidth="1"/>
    <col min="15" max="15" width="9.140625" style="3"/>
    <col min="16" max="16" width="18" style="3" bestFit="1" customWidth="1"/>
    <col min="17" max="17" width="14.140625" style="3" customWidth="1"/>
    <col min="18" max="16384" width="9.140625" style="3"/>
  </cols>
  <sheetData>
    <row r="1" spans="1:17" ht="20.100000000000001" customHeight="1" x14ac:dyDescent="0.25">
      <c r="A1" s="1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7" ht="20.100000000000001" customHeight="1" x14ac:dyDescent="0.25">
      <c r="A2" s="27"/>
      <c r="B2" s="63" t="s">
        <v>0</v>
      </c>
      <c r="C2" s="63" t="s">
        <v>0</v>
      </c>
      <c r="D2" s="63" t="s">
        <v>0</v>
      </c>
      <c r="E2" s="63" t="s">
        <v>0</v>
      </c>
      <c r="F2" s="63"/>
      <c r="G2" s="63"/>
      <c r="H2" s="63" t="s">
        <v>0</v>
      </c>
      <c r="I2" s="63" t="s">
        <v>0</v>
      </c>
      <c r="J2" s="63" t="s">
        <v>0</v>
      </c>
      <c r="K2" s="63" t="s">
        <v>0</v>
      </c>
      <c r="L2" s="63" t="s">
        <v>0</v>
      </c>
      <c r="M2" s="63" t="s">
        <v>0</v>
      </c>
      <c r="N2" s="63" t="s">
        <v>0</v>
      </c>
    </row>
    <row r="3" spans="1:17" ht="20.100000000000001" customHeight="1" x14ac:dyDescent="0.25">
      <c r="B3" s="63" t="s">
        <v>1</v>
      </c>
      <c r="C3" s="63" t="s">
        <v>0</v>
      </c>
      <c r="D3" s="63" t="s">
        <v>0</v>
      </c>
      <c r="E3" s="63" t="s">
        <v>0</v>
      </c>
      <c r="F3" s="63"/>
      <c r="G3" s="63"/>
      <c r="H3" s="63" t="s">
        <v>0</v>
      </c>
      <c r="I3" s="63" t="s">
        <v>0</v>
      </c>
      <c r="J3" s="63" t="s">
        <v>0</v>
      </c>
      <c r="K3" s="63" t="s">
        <v>0</v>
      </c>
      <c r="L3" s="63" t="s">
        <v>0</v>
      </c>
      <c r="M3" s="63" t="s">
        <v>0</v>
      </c>
      <c r="N3" s="63" t="s">
        <v>0</v>
      </c>
    </row>
    <row r="4" spans="1:17" ht="20.100000000000001" customHeight="1" x14ac:dyDescent="0.25">
      <c r="A4" s="27"/>
      <c r="B4" s="64" t="s">
        <v>236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7" s="6" customFormat="1" ht="20.100000000000001" customHeight="1" thickBot="1" x14ac:dyDescent="0.3">
      <c r="A5" s="2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spans="1:17" s="23" customFormat="1" ht="24.75" customHeight="1" x14ac:dyDescent="0.25">
      <c r="A6" s="22"/>
      <c r="B6" s="65" t="s">
        <v>3</v>
      </c>
      <c r="C6" s="59" t="s">
        <v>4</v>
      </c>
      <c r="D6" s="59" t="s">
        <v>5</v>
      </c>
      <c r="E6" s="67" t="s">
        <v>6</v>
      </c>
      <c r="F6" s="68"/>
      <c r="G6" s="69"/>
      <c r="H6" s="59" t="s">
        <v>7</v>
      </c>
      <c r="I6" s="59" t="s">
        <v>8</v>
      </c>
      <c r="J6" s="59" t="s">
        <v>9</v>
      </c>
      <c r="K6" s="59" t="s">
        <v>10</v>
      </c>
      <c r="L6" s="59" t="s">
        <v>11</v>
      </c>
      <c r="M6" s="59" t="s">
        <v>12</v>
      </c>
      <c r="N6" s="61" t="s">
        <v>13</v>
      </c>
    </row>
    <row r="7" spans="1:17" s="23" customFormat="1" ht="45" customHeight="1" thickBot="1" x14ac:dyDescent="0.3">
      <c r="A7" s="8"/>
      <c r="B7" s="66" t="s">
        <v>0</v>
      </c>
      <c r="C7" s="60" t="s">
        <v>0</v>
      </c>
      <c r="D7" s="60" t="s">
        <v>0</v>
      </c>
      <c r="E7" s="50" t="s">
        <v>14</v>
      </c>
      <c r="F7" s="50" t="s">
        <v>15</v>
      </c>
      <c r="G7" s="50" t="s">
        <v>13</v>
      </c>
      <c r="H7" s="60" t="s">
        <v>0</v>
      </c>
      <c r="I7" s="60" t="s">
        <v>0</v>
      </c>
      <c r="J7" s="60" t="s">
        <v>0</v>
      </c>
      <c r="K7" s="60" t="s">
        <v>0</v>
      </c>
      <c r="L7" s="60" t="s">
        <v>0</v>
      </c>
      <c r="M7" s="60" t="s">
        <v>0</v>
      </c>
      <c r="N7" s="62" t="s">
        <v>0</v>
      </c>
    </row>
    <row r="8" spans="1:17" s="29" customFormat="1" ht="20.100000000000001" customHeight="1" x14ac:dyDescent="0.3">
      <c r="A8" s="52"/>
      <c r="B8" s="30" t="s">
        <v>16</v>
      </c>
      <c r="C8" s="31">
        <v>377638000</v>
      </c>
      <c r="D8" s="31">
        <v>43346000</v>
      </c>
      <c r="E8" s="40">
        <v>1889164000</v>
      </c>
      <c r="F8" s="40">
        <v>3431000</v>
      </c>
      <c r="G8" s="31">
        <f t="shared" ref="G8:G47" si="0">E8+F8</f>
        <v>1892595000</v>
      </c>
      <c r="H8" s="31"/>
      <c r="I8" s="31">
        <v>614800000</v>
      </c>
      <c r="J8" s="31">
        <v>879812000</v>
      </c>
      <c r="K8" s="31"/>
      <c r="L8" s="31"/>
      <c r="M8" s="31"/>
      <c r="N8" s="32">
        <f>SUM(C8,D8,G8,H8,I8,J8,K8,L8,M8)</f>
        <v>3808191000</v>
      </c>
      <c r="Q8" s="41"/>
    </row>
    <row r="9" spans="1:17" s="29" customFormat="1" ht="20.100000000000001" customHeight="1" x14ac:dyDescent="0.3">
      <c r="A9" s="52"/>
      <c r="B9" s="12" t="s">
        <v>181</v>
      </c>
      <c r="C9" s="31">
        <v>1433539000</v>
      </c>
      <c r="D9" s="13">
        <v>148822000</v>
      </c>
      <c r="E9" s="40">
        <v>338251000</v>
      </c>
      <c r="F9" s="40"/>
      <c r="G9" s="31">
        <f t="shared" si="0"/>
        <v>338251000</v>
      </c>
      <c r="H9" s="13"/>
      <c r="I9" s="13"/>
      <c r="J9" s="31">
        <v>523898000</v>
      </c>
      <c r="K9" s="13"/>
      <c r="L9" s="13"/>
      <c r="M9" s="13"/>
      <c r="N9" s="14">
        <f t="shared" ref="N9:N47" si="1">SUM(C9,D9,G9,H9,I9,J9,K9,L9,M9)</f>
        <v>2444510000</v>
      </c>
      <c r="Q9" s="41"/>
    </row>
    <row r="10" spans="1:17" s="29" customFormat="1" ht="20.100000000000001" customHeight="1" x14ac:dyDescent="0.3">
      <c r="A10" s="52"/>
      <c r="B10" s="12" t="s">
        <v>129</v>
      </c>
      <c r="C10" s="31">
        <v>28383000</v>
      </c>
      <c r="D10" s="13">
        <v>4452000</v>
      </c>
      <c r="E10" s="40">
        <v>3813000</v>
      </c>
      <c r="F10" s="40"/>
      <c r="G10" s="31">
        <f t="shared" si="0"/>
        <v>3813000</v>
      </c>
      <c r="H10" s="13"/>
      <c r="I10" s="13">
        <v>161000</v>
      </c>
      <c r="J10" s="31">
        <v>2712000</v>
      </c>
      <c r="K10" s="13"/>
      <c r="L10" s="13"/>
      <c r="M10" s="13"/>
      <c r="N10" s="14">
        <f t="shared" si="1"/>
        <v>39521000</v>
      </c>
      <c r="Q10" s="41"/>
    </row>
    <row r="11" spans="1:17" s="29" customFormat="1" ht="20.100000000000001" customHeight="1" x14ac:dyDescent="0.3">
      <c r="A11" s="52"/>
      <c r="B11" s="12" t="s">
        <v>22</v>
      </c>
      <c r="C11" s="31">
        <v>10812610000</v>
      </c>
      <c r="D11" s="13">
        <v>1914732000</v>
      </c>
      <c r="E11" s="40">
        <v>287431000</v>
      </c>
      <c r="F11" s="40">
        <v>4013000</v>
      </c>
      <c r="G11" s="31">
        <f t="shared" si="0"/>
        <v>291444000</v>
      </c>
      <c r="H11" s="13"/>
      <c r="I11" s="13">
        <v>44406000</v>
      </c>
      <c r="J11" s="31">
        <v>102957000</v>
      </c>
      <c r="K11" s="13"/>
      <c r="L11" s="13"/>
      <c r="M11" s="13"/>
      <c r="N11" s="14">
        <f t="shared" si="1"/>
        <v>13166149000</v>
      </c>
      <c r="Q11" s="41"/>
    </row>
    <row r="12" spans="1:17" s="29" customFormat="1" ht="20.100000000000001" customHeight="1" x14ac:dyDescent="0.3">
      <c r="A12" s="52"/>
      <c r="B12" s="12" t="s">
        <v>182</v>
      </c>
      <c r="C12" s="31">
        <v>73282000</v>
      </c>
      <c r="D12" s="13">
        <v>13018000</v>
      </c>
      <c r="E12" s="40">
        <v>20358000</v>
      </c>
      <c r="F12" s="40"/>
      <c r="G12" s="31">
        <f t="shared" si="0"/>
        <v>20358000</v>
      </c>
      <c r="H12" s="13"/>
      <c r="I12" s="13">
        <v>449000</v>
      </c>
      <c r="J12" s="31">
        <v>8173000</v>
      </c>
      <c r="K12" s="13"/>
      <c r="L12" s="13"/>
      <c r="M12" s="13"/>
      <c r="N12" s="14">
        <f t="shared" si="1"/>
        <v>115280000</v>
      </c>
      <c r="Q12" s="41"/>
    </row>
    <row r="13" spans="1:17" s="29" customFormat="1" ht="20.100000000000001" customHeight="1" x14ac:dyDescent="0.3">
      <c r="A13" s="52"/>
      <c r="B13" s="12" t="s">
        <v>183</v>
      </c>
      <c r="C13" s="31">
        <v>89826000</v>
      </c>
      <c r="D13" s="13">
        <v>17855000</v>
      </c>
      <c r="E13" s="40">
        <v>25504000</v>
      </c>
      <c r="F13" s="40">
        <v>177000</v>
      </c>
      <c r="G13" s="31">
        <f t="shared" si="0"/>
        <v>25681000</v>
      </c>
      <c r="H13" s="13"/>
      <c r="I13" s="13">
        <v>648000</v>
      </c>
      <c r="J13" s="31">
        <v>41912000</v>
      </c>
      <c r="K13" s="13"/>
      <c r="L13" s="13"/>
      <c r="M13" s="13"/>
      <c r="N13" s="14">
        <f t="shared" si="1"/>
        <v>175922000</v>
      </c>
      <c r="Q13" s="41"/>
    </row>
    <row r="14" spans="1:17" s="29" customFormat="1" ht="20.100000000000001" customHeight="1" x14ac:dyDescent="0.3">
      <c r="A14" s="52"/>
      <c r="B14" s="12" t="s">
        <v>184</v>
      </c>
      <c r="C14" s="31">
        <v>87704000</v>
      </c>
      <c r="D14" s="13">
        <v>12594000</v>
      </c>
      <c r="E14" s="40">
        <v>30573000</v>
      </c>
      <c r="F14" s="40"/>
      <c r="G14" s="31">
        <f t="shared" si="0"/>
        <v>30573000</v>
      </c>
      <c r="H14" s="13"/>
      <c r="I14" s="13">
        <v>503000</v>
      </c>
      <c r="J14" s="31">
        <v>22406000</v>
      </c>
      <c r="K14" s="13">
        <v>193024000</v>
      </c>
      <c r="L14" s="13"/>
      <c r="M14" s="13">
        <f>6155476000+3500000000+1000</f>
        <v>9655477000</v>
      </c>
      <c r="N14" s="14">
        <f t="shared" si="1"/>
        <v>10002281000</v>
      </c>
      <c r="Q14" s="41"/>
    </row>
    <row r="15" spans="1:17" s="29" customFormat="1" ht="20.100000000000001" customHeight="1" x14ac:dyDescent="0.3">
      <c r="A15" s="52"/>
      <c r="B15" s="12" t="s">
        <v>185</v>
      </c>
      <c r="C15" s="31">
        <v>72122000</v>
      </c>
      <c r="D15" s="13">
        <v>9831000</v>
      </c>
      <c r="E15" s="40">
        <v>332123000</v>
      </c>
      <c r="F15" s="40">
        <v>553000</v>
      </c>
      <c r="G15" s="31">
        <f t="shared" si="0"/>
        <v>332676000</v>
      </c>
      <c r="H15" s="13"/>
      <c r="I15" s="13">
        <v>484000</v>
      </c>
      <c r="J15" s="31">
        <v>1761000</v>
      </c>
      <c r="K15" s="13"/>
      <c r="L15" s="13"/>
      <c r="M15" s="13"/>
      <c r="N15" s="14">
        <f t="shared" si="1"/>
        <v>416874000</v>
      </c>
      <c r="Q15" s="41"/>
    </row>
    <row r="16" spans="1:17" s="29" customFormat="1" ht="20.100000000000001" customHeight="1" x14ac:dyDescent="0.3">
      <c r="A16" s="52"/>
      <c r="B16" s="12" t="s">
        <v>17</v>
      </c>
      <c r="C16" s="31">
        <v>1088703000</v>
      </c>
      <c r="D16" s="13">
        <v>145580000</v>
      </c>
      <c r="E16" s="40">
        <v>196939000</v>
      </c>
      <c r="F16" s="40">
        <v>25736000</v>
      </c>
      <c r="G16" s="31">
        <f t="shared" si="0"/>
        <v>222675000</v>
      </c>
      <c r="H16" s="13"/>
      <c r="I16" s="13">
        <v>216685000</v>
      </c>
      <c r="J16" s="31">
        <v>139287000</v>
      </c>
      <c r="K16" s="13"/>
      <c r="L16" s="13"/>
      <c r="M16" s="13"/>
      <c r="N16" s="14">
        <f t="shared" si="1"/>
        <v>1812930000</v>
      </c>
      <c r="Q16" s="41"/>
    </row>
    <row r="17" spans="1:17" s="29" customFormat="1" ht="20.100000000000001" customHeight="1" x14ac:dyDescent="0.3">
      <c r="A17" s="52"/>
      <c r="B17" s="12" t="s">
        <v>18</v>
      </c>
      <c r="C17" s="31">
        <v>46478000</v>
      </c>
      <c r="D17" s="13">
        <v>5522000</v>
      </c>
      <c r="E17" s="40">
        <v>19408000</v>
      </c>
      <c r="F17" s="40">
        <v>2259000</v>
      </c>
      <c r="G17" s="31">
        <f t="shared" si="0"/>
        <v>21667000</v>
      </c>
      <c r="H17" s="13"/>
      <c r="I17" s="13">
        <v>4926000</v>
      </c>
      <c r="J17" s="31">
        <v>4882000</v>
      </c>
      <c r="K17" s="13"/>
      <c r="L17" s="13"/>
      <c r="M17" s="13"/>
      <c r="N17" s="14">
        <f t="shared" si="1"/>
        <v>83475000</v>
      </c>
      <c r="Q17" s="41"/>
    </row>
    <row r="18" spans="1:17" s="29" customFormat="1" ht="20.100000000000001" customHeight="1" x14ac:dyDescent="0.3">
      <c r="A18" s="52"/>
      <c r="B18" s="12" t="s">
        <v>19</v>
      </c>
      <c r="C18" s="31">
        <v>248650000</v>
      </c>
      <c r="D18" s="13">
        <v>31683000</v>
      </c>
      <c r="E18" s="40">
        <v>39781000</v>
      </c>
      <c r="F18" s="40">
        <v>9511000</v>
      </c>
      <c r="G18" s="31">
        <f t="shared" si="0"/>
        <v>49292000</v>
      </c>
      <c r="H18" s="26"/>
      <c r="I18" s="13">
        <v>18252000</v>
      </c>
      <c r="J18" s="31">
        <v>210132000</v>
      </c>
      <c r="K18" s="13"/>
      <c r="L18" s="13"/>
      <c r="M18" s="13"/>
      <c r="N18" s="14">
        <f t="shared" si="1"/>
        <v>558009000</v>
      </c>
      <c r="Q18" s="41"/>
    </row>
    <row r="19" spans="1:17" s="29" customFormat="1" ht="20.100000000000001" customHeight="1" x14ac:dyDescent="0.3">
      <c r="A19" s="52"/>
      <c r="B19" s="12" t="s">
        <v>20</v>
      </c>
      <c r="C19" s="31">
        <v>192730000</v>
      </c>
      <c r="D19" s="13">
        <v>24119000</v>
      </c>
      <c r="E19" s="40">
        <v>11403000</v>
      </c>
      <c r="F19" s="40">
        <v>2813000</v>
      </c>
      <c r="G19" s="31">
        <f t="shared" si="0"/>
        <v>14216000</v>
      </c>
      <c r="H19" s="13"/>
      <c r="I19" s="13">
        <v>4292000</v>
      </c>
      <c r="J19" s="31">
        <v>5132000</v>
      </c>
      <c r="K19" s="13"/>
      <c r="L19" s="13"/>
      <c r="M19" s="13"/>
      <c r="N19" s="14">
        <f t="shared" si="1"/>
        <v>240489000</v>
      </c>
      <c r="Q19" s="41"/>
    </row>
    <row r="20" spans="1:17" s="29" customFormat="1" ht="20.100000000000001" customHeight="1" x14ac:dyDescent="0.3">
      <c r="A20" s="52"/>
      <c r="B20" s="12" t="s">
        <v>21</v>
      </c>
      <c r="C20" s="31">
        <v>342835000</v>
      </c>
      <c r="D20" s="13">
        <v>44175000</v>
      </c>
      <c r="E20" s="40">
        <v>46257000</v>
      </c>
      <c r="F20" s="40">
        <v>2400000</v>
      </c>
      <c r="G20" s="31">
        <f t="shared" si="0"/>
        <v>48657000</v>
      </c>
      <c r="H20" s="13"/>
      <c r="I20" s="13">
        <v>4461000</v>
      </c>
      <c r="J20" s="31">
        <v>39800000</v>
      </c>
      <c r="K20" s="13"/>
      <c r="L20" s="13"/>
      <c r="M20" s="13"/>
      <c r="N20" s="14">
        <f t="shared" si="1"/>
        <v>479928000</v>
      </c>
      <c r="Q20" s="41"/>
    </row>
    <row r="21" spans="1:17" s="29" customFormat="1" ht="20.100000000000001" customHeight="1" x14ac:dyDescent="0.3">
      <c r="A21" s="52"/>
      <c r="B21" s="12" t="s">
        <v>24</v>
      </c>
      <c r="C21" s="31">
        <v>14785412000</v>
      </c>
      <c r="D21" s="13">
        <v>2239859000</v>
      </c>
      <c r="E21" s="40">
        <v>1849710000</v>
      </c>
      <c r="F21" s="40">
        <v>228396000</v>
      </c>
      <c r="G21" s="31">
        <f t="shared" si="0"/>
        <v>2078106000</v>
      </c>
      <c r="H21" s="13"/>
      <c r="I21" s="13">
        <v>86339000</v>
      </c>
      <c r="J21" s="31">
        <v>2079938000</v>
      </c>
      <c r="K21" s="13"/>
      <c r="L21" s="13"/>
      <c r="M21" s="13"/>
      <c r="N21" s="14">
        <f t="shared" si="1"/>
        <v>21269654000</v>
      </c>
      <c r="Q21" s="41"/>
    </row>
    <row r="22" spans="1:17" s="29" customFormat="1" ht="20.100000000000001" customHeight="1" x14ac:dyDescent="0.3">
      <c r="A22" s="52"/>
      <c r="B22" s="12" t="s">
        <v>25</v>
      </c>
      <c r="C22" s="31">
        <v>34438855000</v>
      </c>
      <c r="D22" s="13">
        <v>5478368000</v>
      </c>
      <c r="E22" s="40">
        <v>21344159000</v>
      </c>
      <c r="F22" s="40">
        <v>16016000</v>
      </c>
      <c r="G22" s="31">
        <f t="shared" si="0"/>
        <v>21360175000</v>
      </c>
      <c r="H22" s="13"/>
      <c r="I22" s="13">
        <v>755005000</v>
      </c>
      <c r="J22" s="31">
        <v>197483000</v>
      </c>
      <c r="K22" s="13"/>
      <c r="L22" s="13"/>
      <c r="M22" s="13"/>
      <c r="N22" s="14">
        <f t="shared" si="1"/>
        <v>62229886000</v>
      </c>
      <c r="Q22" s="41"/>
    </row>
    <row r="23" spans="1:17" s="29" customFormat="1" ht="20.100000000000001" customHeight="1" x14ac:dyDescent="0.3">
      <c r="A23" s="52"/>
      <c r="B23" s="12" t="s">
        <v>26</v>
      </c>
      <c r="C23" s="31">
        <v>6280830000</v>
      </c>
      <c r="D23" s="13">
        <v>1973999000</v>
      </c>
      <c r="E23" s="40">
        <v>920817000</v>
      </c>
      <c r="F23" s="40">
        <v>39720000</v>
      </c>
      <c r="G23" s="31">
        <f t="shared" si="0"/>
        <v>960537000</v>
      </c>
      <c r="H23" s="13"/>
      <c r="I23" s="13">
        <v>849274000</v>
      </c>
      <c r="J23" s="31">
        <v>698421000</v>
      </c>
      <c r="K23" s="13">
        <v>211970000</v>
      </c>
      <c r="L23" s="13"/>
      <c r="M23" s="13"/>
      <c r="N23" s="14">
        <f t="shared" si="1"/>
        <v>10975031000</v>
      </c>
      <c r="Q23" s="41"/>
    </row>
    <row r="24" spans="1:17" s="29" customFormat="1" ht="20.100000000000001" customHeight="1" x14ac:dyDescent="0.3">
      <c r="A24" s="52"/>
      <c r="B24" s="12" t="s">
        <v>27</v>
      </c>
      <c r="C24" s="31">
        <v>19137099000</v>
      </c>
      <c r="D24" s="13">
        <v>2415686000</v>
      </c>
      <c r="E24" s="40">
        <v>4206940000</v>
      </c>
      <c r="F24" s="40">
        <v>1082000</v>
      </c>
      <c r="G24" s="31">
        <f t="shared" si="0"/>
        <v>4208022000</v>
      </c>
      <c r="H24" s="13"/>
      <c r="I24" s="13">
        <v>7814000</v>
      </c>
      <c r="J24" s="31">
        <v>420577000</v>
      </c>
      <c r="K24" s="13"/>
      <c r="L24" s="13"/>
      <c r="M24" s="13"/>
      <c r="N24" s="14">
        <f t="shared" si="1"/>
        <v>26189198000</v>
      </c>
      <c r="Q24" s="41"/>
    </row>
    <row r="25" spans="1:17" s="29" customFormat="1" ht="20.100000000000001" customHeight="1" x14ac:dyDescent="0.3">
      <c r="A25" s="52"/>
      <c r="B25" s="12" t="s">
        <v>130</v>
      </c>
      <c r="C25" s="31">
        <v>32374490000</v>
      </c>
      <c r="D25" s="13">
        <v>5876230000</v>
      </c>
      <c r="E25" s="40">
        <v>4381042000</v>
      </c>
      <c r="F25" s="40">
        <v>2501000</v>
      </c>
      <c r="G25" s="31">
        <f t="shared" si="0"/>
        <v>4383543000</v>
      </c>
      <c r="H25" s="13"/>
      <c r="I25" s="13">
        <v>13782000</v>
      </c>
      <c r="J25" s="31">
        <v>1728196000</v>
      </c>
      <c r="K25" s="13"/>
      <c r="L25" s="13"/>
      <c r="M25" s="13"/>
      <c r="N25" s="14">
        <f t="shared" si="1"/>
        <v>44376241000</v>
      </c>
      <c r="Q25" s="41"/>
    </row>
    <row r="26" spans="1:17" s="29" customFormat="1" ht="20.100000000000001" customHeight="1" x14ac:dyDescent="0.3">
      <c r="A26" s="52"/>
      <c r="B26" s="12" t="s">
        <v>131</v>
      </c>
      <c r="C26" s="31">
        <v>716322000</v>
      </c>
      <c r="D26" s="13">
        <v>106258000</v>
      </c>
      <c r="E26" s="40">
        <v>405029000</v>
      </c>
      <c r="F26" s="40">
        <v>236000</v>
      </c>
      <c r="G26" s="31">
        <f t="shared" si="0"/>
        <v>405265000</v>
      </c>
      <c r="H26" s="13"/>
      <c r="I26" s="13">
        <v>4570000</v>
      </c>
      <c r="J26" s="31">
        <v>40455000</v>
      </c>
      <c r="K26" s="13"/>
      <c r="L26" s="13"/>
      <c r="M26" s="13"/>
      <c r="N26" s="14">
        <f t="shared" si="1"/>
        <v>1272870000</v>
      </c>
      <c r="Q26" s="41"/>
    </row>
    <row r="27" spans="1:17" s="29" customFormat="1" ht="20.100000000000001" customHeight="1" x14ac:dyDescent="0.3">
      <c r="A27" s="52"/>
      <c r="B27" s="12" t="s">
        <v>120</v>
      </c>
      <c r="C27" s="31">
        <v>592127000</v>
      </c>
      <c r="D27" s="13">
        <v>116273000</v>
      </c>
      <c r="E27" s="40">
        <v>145275000</v>
      </c>
      <c r="F27" s="40"/>
      <c r="G27" s="31">
        <f t="shared" si="0"/>
        <v>145275000</v>
      </c>
      <c r="H27" s="13"/>
      <c r="I27" s="13">
        <v>1939477000</v>
      </c>
      <c r="J27" s="31">
        <v>49265000</v>
      </c>
      <c r="K27" s="13"/>
      <c r="L27" s="13"/>
      <c r="M27" s="13"/>
      <c r="N27" s="14">
        <f t="shared" si="1"/>
        <v>2842417000</v>
      </c>
      <c r="Q27" s="41"/>
    </row>
    <row r="28" spans="1:17" s="29" customFormat="1" ht="20.100000000000001" customHeight="1" x14ac:dyDescent="0.3">
      <c r="A28" s="52"/>
      <c r="B28" s="12" t="s">
        <v>23</v>
      </c>
      <c r="C28" s="31">
        <v>493924000</v>
      </c>
      <c r="D28" s="13">
        <v>82014000</v>
      </c>
      <c r="E28" s="40">
        <v>111207000</v>
      </c>
      <c r="F28" s="40"/>
      <c r="G28" s="31">
        <f t="shared" si="0"/>
        <v>111207000</v>
      </c>
      <c r="H28" s="13"/>
      <c r="I28" s="13">
        <v>573412000</v>
      </c>
      <c r="J28" s="31">
        <v>405043000</v>
      </c>
      <c r="K28" s="13">
        <v>3632000</v>
      </c>
      <c r="L28" s="13">
        <v>157693000</v>
      </c>
      <c r="M28" s="13"/>
      <c r="N28" s="14">
        <f t="shared" si="1"/>
        <v>1826925000</v>
      </c>
      <c r="Q28" s="41"/>
    </row>
    <row r="29" spans="1:17" s="29" customFormat="1" ht="20.100000000000001" customHeight="1" x14ac:dyDescent="0.3">
      <c r="A29" s="52"/>
      <c r="B29" s="12" t="s">
        <v>28</v>
      </c>
      <c r="C29" s="31">
        <v>2115786000</v>
      </c>
      <c r="D29" s="13">
        <v>164917000</v>
      </c>
      <c r="E29" s="40">
        <v>636904000</v>
      </c>
      <c r="F29" s="40">
        <v>31897000</v>
      </c>
      <c r="G29" s="31">
        <f t="shared" si="0"/>
        <v>668801000</v>
      </c>
      <c r="H29" s="13"/>
      <c r="I29" s="13">
        <v>1737125000</v>
      </c>
      <c r="J29" s="31">
        <v>494307000</v>
      </c>
      <c r="K29" s="13"/>
      <c r="L29" s="13">
        <v>716000</v>
      </c>
      <c r="M29" s="13"/>
      <c r="N29" s="14">
        <f t="shared" si="1"/>
        <v>5181652000</v>
      </c>
      <c r="Q29" s="41"/>
    </row>
    <row r="30" spans="1:17" s="29" customFormat="1" ht="20.100000000000001" customHeight="1" x14ac:dyDescent="0.3">
      <c r="A30" s="52"/>
      <c r="B30" s="12" t="s">
        <v>186</v>
      </c>
      <c r="C30" s="31">
        <v>48959000</v>
      </c>
      <c r="D30" s="13">
        <v>6496000</v>
      </c>
      <c r="E30" s="40">
        <v>26869000</v>
      </c>
      <c r="F30" s="40">
        <v>84000</v>
      </c>
      <c r="G30" s="25">
        <f t="shared" si="0"/>
        <v>26953000</v>
      </c>
      <c r="H30" s="13"/>
      <c r="I30" s="13">
        <v>652184000</v>
      </c>
      <c r="J30" s="31">
        <v>2705000</v>
      </c>
      <c r="K30" s="13">
        <v>5319000</v>
      </c>
      <c r="L30" s="13"/>
      <c r="M30" s="26"/>
      <c r="N30" s="14">
        <f t="shared" si="1"/>
        <v>742616000</v>
      </c>
      <c r="P30" s="41"/>
      <c r="Q30" s="41"/>
    </row>
    <row r="31" spans="1:17" s="29" customFormat="1" ht="20.100000000000001" customHeight="1" x14ac:dyDescent="0.3">
      <c r="A31" s="52"/>
      <c r="B31" s="12" t="s">
        <v>187</v>
      </c>
      <c r="C31" s="31">
        <v>2459241000</v>
      </c>
      <c r="D31" s="13">
        <v>380152000</v>
      </c>
      <c r="E31" s="40">
        <v>1549419000</v>
      </c>
      <c r="F31" s="40">
        <v>735000</v>
      </c>
      <c r="G31" s="25">
        <f t="shared" si="0"/>
        <v>1550154000</v>
      </c>
      <c r="H31" s="13">
        <v>176400000000</v>
      </c>
      <c r="I31" s="13">
        <v>321285646000</v>
      </c>
      <c r="J31" s="31">
        <v>100542000</v>
      </c>
      <c r="K31" s="13">
        <v>3090570000</v>
      </c>
      <c r="L31" s="13">
        <v>21326821000</v>
      </c>
      <c r="M31" s="13"/>
      <c r="N31" s="14">
        <f t="shared" si="1"/>
        <v>526593126000</v>
      </c>
      <c r="P31" s="41"/>
      <c r="Q31" s="41"/>
    </row>
    <row r="32" spans="1:17" s="29" customFormat="1" ht="20.100000000000001" customHeight="1" x14ac:dyDescent="0.3">
      <c r="A32" s="52"/>
      <c r="B32" s="12" t="s">
        <v>29</v>
      </c>
      <c r="C32" s="25">
        <v>3477708000</v>
      </c>
      <c r="D32" s="13">
        <v>588575000</v>
      </c>
      <c r="E32" s="40">
        <v>424931000</v>
      </c>
      <c r="F32" s="40"/>
      <c r="G32" s="25">
        <f t="shared" si="0"/>
        <v>424931000</v>
      </c>
      <c r="H32" s="13"/>
      <c r="I32" s="13">
        <v>23141000</v>
      </c>
      <c r="J32" s="31">
        <v>129875000</v>
      </c>
      <c r="K32" s="13"/>
      <c r="L32" s="13"/>
      <c r="M32" s="13"/>
      <c r="N32" s="14">
        <f t="shared" si="1"/>
        <v>4644230000</v>
      </c>
      <c r="Q32" s="41"/>
    </row>
    <row r="33" spans="1:17" s="29" customFormat="1" ht="20.100000000000001" customHeight="1" x14ac:dyDescent="0.3">
      <c r="A33" s="52"/>
      <c r="B33" s="12" t="s">
        <v>121</v>
      </c>
      <c r="C33" s="31">
        <v>349153000</v>
      </c>
      <c r="D33" s="13">
        <v>59002000</v>
      </c>
      <c r="E33" s="40">
        <v>45360000</v>
      </c>
      <c r="F33" s="40"/>
      <c r="G33" s="25">
        <f t="shared" si="0"/>
        <v>45360000</v>
      </c>
      <c r="H33" s="13"/>
      <c r="I33" s="13">
        <v>2479000</v>
      </c>
      <c r="J33" s="31">
        <v>29836000</v>
      </c>
      <c r="K33" s="13"/>
      <c r="L33" s="13"/>
      <c r="M33" s="13"/>
      <c r="N33" s="14">
        <f t="shared" si="1"/>
        <v>485830000</v>
      </c>
      <c r="Q33" s="41"/>
    </row>
    <row r="34" spans="1:17" s="29" customFormat="1" ht="20.100000000000001" customHeight="1" x14ac:dyDescent="0.3">
      <c r="A34" s="52"/>
      <c r="B34" s="12" t="s">
        <v>30</v>
      </c>
      <c r="C34" s="25">
        <v>106581666000</v>
      </c>
      <c r="D34" s="13">
        <v>16901295000</v>
      </c>
      <c r="E34" s="40">
        <v>12130132000</v>
      </c>
      <c r="F34" s="40">
        <v>2658000</v>
      </c>
      <c r="G34" s="25">
        <f t="shared" si="0"/>
        <v>12132790000</v>
      </c>
      <c r="H34" s="13"/>
      <c r="I34" s="13">
        <v>4466413000</v>
      </c>
      <c r="J34" s="31">
        <v>6058876000</v>
      </c>
      <c r="K34" s="13">
        <v>33146000</v>
      </c>
      <c r="L34" s="13"/>
      <c r="M34" s="13"/>
      <c r="N34" s="14">
        <f t="shared" si="1"/>
        <v>146174186000</v>
      </c>
      <c r="Q34" s="41"/>
    </row>
    <row r="35" spans="1:17" s="29" customFormat="1" ht="20.100000000000001" customHeight="1" x14ac:dyDescent="0.3">
      <c r="A35" s="52"/>
      <c r="B35" s="12" t="s">
        <v>31</v>
      </c>
      <c r="C35" s="31">
        <v>29222400000</v>
      </c>
      <c r="D35" s="13">
        <v>7156105000</v>
      </c>
      <c r="E35" s="40">
        <v>24522362000</v>
      </c>
      <c r="F35" s="40">
        <v>371641000</v>
      </c>
      <c r="G35" s="25">
        <f t="shared" si="0"/>
        <v>24894003000</v>
      </c>
      <c r="H35" s="13"/>
      <c r="I35" s="13">
        <v>196240000</v>
      </c>
      <c r="J35" s="31">
        <v>17098291000</v>
      </c>
      <c r="K35" s="13">
        <v>18764000</v>
      </c>
      <c r="L35" s="13"/>
      <c r="M35" s="13"/>
      <c r="N35" s="14">
        <f t="shared" si="1"/>
        <v>78585803000</v>
      </c>
      <c r="Q35" s="41"/>
    </row>
    <row r="36" spans="1:17" s="29" customFormat="1" ht="20.100000000000001" customHeight="1" x14ac:dyDescent="0.3">
      <c r="A36" s="52"/>
      <c r="B36" s="12" t="s">
        <v>32</v>
      </c>
      <c r="C36" s="31">
        <v>117718000</v>
      </c>
      <c r="D36" s="13">
        <v>18843000</v>
      </c>
      <c r="E36" s="40">
        <v>20182000</v>
      </c>
      <c r="F36" s="40"/>
      <c r="G36" s="25">
        <f t="shared" si="0"/>
        <v>20182000</v>
      </c>
      <c r="H36" s="13"/>
      <c r="I36" s="13">
        <v>20244000</v>
      </c>
      <c r="J36" s="31">
        <v>56232000</v>
      </c>
      <c r="K36" s="13"/>
      <c r="L36" s="13"/>
      <c r="M36" s="13"/>
      <c r="N36" s="14">
        <f t="shared" si="1"/>
        <v>233219000</v>
      </c>
      <c r="Q36" s="41"/>
    </row>
    <row r="37" spans="1:17" s="29" customFormat="1" ht="20.100000000000001" customHeight="1" x14ac:dyDescent="0.3">
      <c r="A37" s="52"/>
      <c r="B37" s="12" t="s">
        <v>33</v>
      </c>
      <c r="C37" s="31">
        <v>1416032000</v>
      </c>
      <c r="D37" s="13">
        <v>245645000</v>
      </c>
      <c r="E37" s="40">
        <v>408591000</v>
      </c>
      <c r="F37" s="40">
        <v>308000</v>
      </c>
      <c r="G37" s="25">
        <f t="shared" si="0"/>
        <v>408899000</v>
      </c>
      <c r="H37" s="13"/>
      <c r="I37" s="13">
        <v>409382000</v>
      </c>
      <c r="J37" s="31">
        <v>1142959000</v>
      </c>
      <c r="K37" s="13">
        <v>265209000</v>
      </c>
      <c r="L37" s="13"/>
      <c r="M37" s="13"/>
      <c r="N37" s="14">
        <f t="shared" si="1"/>
        <v>3888126000</v>
      </c>
      <c r="Q37" s="41"/>
    </row>
    <row r="38" spans="1:17" s="29" customFormat="1" ht="20.100000000000001" customHeight="1" x14ac:dyDescent="0.3">
      <c r="A38" s="52"/>
      <c r="B38" s="12" t="s">
        <v>170</v>
      </c>
      <c r="C38" s="31">
        <v>79487000</v>
      </c>
      <c r="D38" s="13">
        <v>9931000</v>
      </c>
      <c r="E38" s="40">
        <v>14151000</v>
      </c>
      <c r="F38" s="40">
        <v>113000</v>
      </c>
      <c r="G38" s="25">
        <f t="shared" si="0"/>
        <v>14264000</v>
      </c>
      <c r="H38" s="13"/>
      <c r="I38" s="13">
        <v>502000</v>
      </c>
      <c r="J38" s="31">
        <v>2049000</v>
      </c>
      <c r="K38" s="13"/>
      <c r="L38" s="13"/>
      <c r="M38" s="13"/>
      <c r="N38" s="14">
        <f t="shared" si="1"/>
        <v>106233000</v>
      </c>
      <c r="Q38" s="41"/>
    </row>
    <row r="39" spans="1:17" s="29" customFormat="1" ht="20.100000000000001" customHeight="1" x14ac:dyDescent="0.3">
      <c r="A39" s="52"/>
      <c r="B39" s="12" t="s">
        <v>188</v>
      </c>
      <c r="C39" s="31">
        <v>4247530000</v>
      </c>
      <c r="D39" s="13">
        <v>798227000</v>
      </c>
      <c r="E39" s="40">
        <v>1784928000</v>
      </c>
      <c r="F39" s="40">
        <v>4026000</v>
      </c>
      <c r="G39" s="25">
        <f t="shared" si="0"/>
        <v>1788954000</v>
      </c>
      <c r="H39" s="13"/>
      <c r="I39" s="13">
        <v>143281111000</v>
      </c>
      <c r="J39" s="31">
        <v>199741000</v>
      </c>
      <c r="K39" s="13">
        <v>83840000</v>
      </c>
      <c r="L39" s="13"/>
      <c r="M39" s="13"/>
      <c r="N39" s="14">
        <f t="shared" si="1"/>
        <v>150399403000</v>
      </c>
      <c r="Q39" s="41"/>
    </row>
    <row r="40" spans="1:17" s="29" customFormat="1" ht="20.100000000000001" customHeight="1" x14ac:dyDescent="0.3">
      <c r="A40" s="52"/>
      <c r="B40" s="12" t="s">
        <v>189</v>
      </c>
      <c r="C40" s="31">
        <v>377408000</v>
      </c>
      <c r="D40" s="13">
        <v>60946000</v>
      </c>
      <c r="E40" s="40">
        <v>47278000</v>
      </c>
      <c r="F40" s="40"/>
      <c r="G40" s="25">
        <f t="shared" si="0"/>
        <v>47278000</v>
      </c>
      <c r="H40" s="13"/>
      <c r="I40" s="13">
        <f>1347901000-1000000-1000000</f>
        <v>1345901000</v>
      </c>
      <c r="J40" s="31">
        <v>62669000</v>
      </c>
      <c r="K40" s="13">
        <v>870450000</v>
      </c>
      <c r="L40" s="13">
        <v>243414000</v>
      </c>
      <c r="M40" s="13"/>
      <c r="N40" s="14">
        <f t="shared" si="1"/>
        <v>3008066000</v>
      </c>
      <c r="Q40" s="41"/>
    </row>
    <row r="41" spans="1:17" s="29" customFormat="1" ht="20.100000000000001" customHeight="1" x14ac:dyDescent="0.3">
      <c r="A41" s="52"/>
      <c r="B41" s="12" t="s">
        <v>34</v>
      </c>
      <c r="C41" s="31">
        <v>1630388000</v>
      </c>
      <c r="D41" s="13">
        <v>284259000</v>
      </c>
      <c r="E41" s="40">
        <v>114282000</v>
      </c>
      <c r="F41" s="40"/>
      <c r="G41" s="25">
        <f t="shared" si="0"/>
        <v>114282000</v>
      </c>
      <c r="H41" s="13"/>
      <c r="I41" s="13">
        <v>683479000</v>
      </c>
      <c r="J41" s="31">
        <v>172293000</v>
      </c>
      <c r="K41" s="13">
        <v>280039000</v>
      </c>
      <c r="L41" s="13">
        <v>18044000</v>
      </c>
      <c r="M41" s="13"/>
      <c r="N41" s="14">
        <f t="shared" si="1"/>
        <v>3182784000</v>
      </c>
      <c r="Q41" s="41"/>
    </row>
    <row r="42" spans="1:17" s="29" customFormat="1" ht="20.100000000000001" customHeight="1" x14ac:dyDescent="0.3">
      <c r="A42" s="52"/>
      <c r="B42" s="12" t="s">
        <v>35</v>
      </c>
      <c r="C42" s="31">
        <v>984532000</v>
      </c>
      <c r="D42" s="13">
        <v>223817000</v>
      </c>
      <c r="E42" s="40">
        <v>27612000</v>
      </c>
      <c r="F42" s="40"/>
      <c r="G42" s="25">
        <f t="shared" si="0"/>
        <v>27612000</v>
      </c>
      <c r="H42" s="13"/>
      <c r="I42" s="13">
        <v>7116000</v>
      </c>
      <c r="J42" s="31">
        <v>103219000</v>
      </c>
      <c r="K42" s="13"/>
      <c r="L42" s="13"/>
      <c r="M42" s="13"/>
      <c r="N42" s="14">
        <f t="shared" si="1"/>
        <v>1346296000</v>
      </c>
      <c r="Q42" s="41"/>
    </row>
    <row r="43" spans="1:17" s="29" customFormat="1" ht="20.100000000000001" customHeight="1" x14ac:dyDescent="0.3">
      <c r="A43" s="52"/>
      <c r="B43" s="12" t="s">
        <v>36</v>
      </c>
      <c r="C43" s="31">
        <v>241495000</v>
      </c>
      <c r="D43" s="13">
        <v>43230000</v>
      </c>
      <c r="E43" s="40">
        <v>208077000</v>
      </c>
      <c r="F43" s="40">
        <v>17000</v>
      </c>
      <c r="G43" s="25">
        <f t="shared" si="0"/>
        <v>208094000</v>
      </c>
      <c r="H43" s="13"/>
      <c r="I43" s="13">
        <v>10188471000</v>
      </c>
      <c r="J43" s="31">
        <v>1256276000</v>
      </c>
      <c r="K43" s="13">
        <v>185517000</v>
      </c>
      <c r="L43" s="13">
        <v>8165000000</v>
      </c>
      <c r="M43" s="13"/>
      <c r="N43" s="14">
        <f t="shared" si="1"/>
        <v>20288083000</v>
      </c>
      <c r="Q43" s="41"/>
    </row>
    <row r="44" spans="1:17" s="29" customFormat="1" ht="20.100000000000001" customHeight="1" x14ac:dyDescent="0.3">
      <c r="A44" s="52"/>
      <c r="B44" s="12" t="s">
        <v>190</v>
      </c>
      <c r="C44" s="31">
        <v>6581881000</v>
      </c>
      <c r="D44" s="13">
        <v>1125388000</v>
      </c>
      <c r="E44" s="40">
        <v>317839000</v>
      </c>
      <c r="F44" s="40"/>
      <c r="G44" s="25">
        <f t="shared" si="0"/>
        <v>317839000</v>
      </c>
      <c r="H44" s="13"/>
      <c r="I44" s="13">
        <v>20894028000</v>
      </c>
      <c r="J44" s="31">
        <v>575224000</v>
      </c>
      <c r="K44" s="13">
        <v>177861000</v>
      </c>
      <c r="L44" s="13">
        <v>14450000</v>
      </c>
      <c r="M44" s="13"/>
      <c r="N44" s="14">
        <f t="shared" si="1"/>
        <v>29686671000</v>
      </c>
      <c r="Q44" s="41"/>
    </row>
    <row r="45" spans="1:17" s="29" customFormat="1" ht="20.100000000000001" customHeight="1" x14ac:dyDescent="0.3">
      <c r="A45" s="52"/>
      <c r="B45" s="12" t="s">
        <v>111</v>
      </c>
      <c r="C45" s="31">
        <v>205024000</v>
      </c>
      <c r="D45" s="13">
        <v>47544000</v>
      </c>
      <c r="E45" s="40">
        <v>23386000</v>
      </c>
      <c r="F45" s="40"/>
      <c r="G45" s="25">
        <f t="shared" si="0"/>
        <v>23386000</v>
      </c>
      <c r="H45" s="13"/>
      <c r="I45" s="13">
        <v>209654000</v>
      </c>
      <c r="J45" s="31">
        <v>26600000</v>
      </c>
      <c r="K45" s="13"/>
      <c r="L45" s="13"/>
      <c r="M45" s="13"/>
      <c r="N45" s="14">
        <f t="shared" si="1"/>
        <v>512208000</v>
      </c>
      <c r="Q45" s="41"/>
    </row>
    <row r="46" spans="1:17" s="29" customFormat="1" ht="20.100000000000001" customHeight="1" x14ac:dyDescent="0.3">
      <c r="A46" s="52"/>
      <c r="B46" s="12" t="s">
        <v>191</v>
      </c>
      <c r="C46" s="31">
        <v>1565820000</v>
      </c>
      <c r="D46" s="13">
        <v>239760000</v>
      </c>
      <c r="E46" s="40">
        <v>290173000</v>
      </c>
      <c r="F46" s="40">
        <v>2541000</v>
      </c>
      <c r="G46" s="25">
        <f t="shared" si="0"/>
        <v>292714000</v>
      </c>
      <c r="H46" s="13"/>
      <c r="I46" s="13">
        <v>4267775000</v>
      </c>
      <c r="J46" s="31">
        <v>140965000</v>
      </c>
      <c r="K46" s="13"/>
      <c r="L46" s="13"/>
      <c r="M46" s="13"/>
      <c r="N46" s="14">
        <f t="shared" si="1"/>
        <v>6507034000</v>
      </c>
      <c r="Q46" s="41"/>
    </row>
    <row r="47" spans="1:17" s="29" customFormat="1" ht="20.100000000000001" customHeight="1" thickBot="1" x14ac:dyDescent="0.35">
      <c r="A47" s="52"/>
      <c r="B47" s="12" t="s">
        <v>192</v>
      </c>
      <c r="C47" s="31">
        <v>275644000</v>
      </c>
      <c r="D47" s="13">
        <v>54986000</v>
      </c>
      <c r="E47" s="40">
        <v>107629000</v>
      </c>
      <c r="F47" s="40"/>
      <c r="G47" s="25">
        <f t="shared" si="0"/>
        <v>107629000</v>
      </c>
      <c r="H47" s="13"/>
      <c r="I47" s="13">
        <v>1506208000</v>
      </c>
      <c r="J47" s="31">
        <v>8893451000</v>
      </c>
      <c r="K47" s="13">
        <v>1315000</v>
      </c>
      <c r="L47" s="13"/>
      <c r="M47" s="13"/>
      <c r="N47" s="14">
        <f t="shared" si="1"/>
        <v>10839233000</v>
      </c>
      <c r="Q47" s="41"/>
    </row>
    <row r="48" spans="1:17" s="36" customFormat="1" ht="24.95" customHeight="1" thickBot="1" x14ac:dyDescent="0.3">
      <c r="A48" s="29"/>
      <c r="B48" s="33" t="s">
        <v>38</v>
      </c>
      <c r="C48" s="34">
        <f t="shared" ref="C48:N48" si="2">SUM(C8:C47)</f>
        <v>285691431000</v>
      </c>
      <c r="D48" s="34">
        <f t="shared" si="2"/>
        <v>49113534000</v>
      </c>
      <c r="E48" s="34">
        <f>SUM(E8:E47)</f>
        <v>79305289000</v>
      </c>
      <c r="F48" s="34">
        <f>SUM(F8:F47)</f>
        <v>752864000</v>
      </c>
      <c r="G48" s="34">
        <f t="shared" si="2"/>
        <v>80058153000</v>
      </c>
      <c r="H48" s="34">
        <f t="shared" si="2"/>
        <v>176400000000</v>
      </c>
      <c r="I48" s="34">
        <f>SUM(I8:I47)</f>
        <v>516316839000</v>
      </c>
      <c r="J48" s="34">
        <f>SUM(J8:J47)</f>
        <v>44148352000</v>
      </c>
      <c r="K48" s="34">
        <f t="shared" si="2"/>
        <v>5420656000</v>
      </c>
      <c r="L48" s="34">
        <f t="shared" si="2"/>
        <v>29926138000</v>
      </c>
      <c r="M48" s="34">
        <f>SUM(M8:M47)</f>
        <v>9655477000</v>
      </c>
      <c r="N48" s="35">
        <f t="shared" si="2"/>
        <v>1196730580000</v>
      </c>
    </row>
    <row r="49" spans="1:14" s="37" customFormat="1" ht="14.25" x14ac:dyDescent="0.25">
      <c r="A49" s="36"/>
      <c r="B49" s="37" t="s">
        <v>39</v>
      </c>
      <c r="N49" s="38"/>
    </row>
    <row r="50" spans="1:14" x14ac:dyDescent="0.25">
      <c r="A50" s="37"/>
      <c r="G50" s="21"/>
      <c r="J50" s="21"/>
      <c r="K50" s="21"/>
      <c r="L50" s="21"/>
      <c r="N50" s="21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"/>
  <sheetViews>
    <sheetView zoomScale="55" zoomScaleNormal="55" workbookViewId="0">
      <selection activeCell="R23" sqref="R23"/>
    </sheetView>
  </sheetViews>
  <sheetFormatPr defaultRowHeight="15" x14ac:dyDescent="0.25"/>
  <cols>
    <col min="1" max="1" width="6.28515625" style="46" customWidth="1"/>
    <col min="2" max="2" width="79" style="3" customWidth="1"/>
    <col min="3" max="5" width="17.7109375" style="3" bestFit="1" customWidth="1"/>
    <col min="6" max="7" width="17.7109375" style="3" customWidth="1"/>
    <col min="8" max="13" width="17.7109375" style="3" bestFit="1" customWidth="1"/>
    <col min="14" max="14" width="20.140625" style="3" bestFit="1" customWidth="1"/>
    <col min="15" max="15" width="9.140625" style="3"/>
    <col min="16" max="16" width="13.42578125" style="3" customWidth="1"/>
    <col min="17" max="16384" width="9.140625" style="3"/>
  </cols>
  <sheetData>
    <row r="1" spans="1:17" ht="20.100000000000001" customHeight="1" x14ac:dyDescent="0.25">
      <c r="A1" s="42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7" ht="20.100000000000001" customHeight="1" x14ac:dyDescent="0.25">
      <c r="A2" s="42"/>
      <c r="B2" s="63" t="s">
        <v>0</v>
      </c>
      <c r="C2" s="63" t="s">
        <v>0</v>
      </c>
      <c r="D2" s="63" t="s">
        <v>0</v>
      </c>
      <c r="E2" s="63" t="s">
        <v>0</v>
      </c>
      <c r="F2" s="63"/>
      <c r="G2" s="63"/>
      <c r="H2" s="63" t="s">
        <v>0</v>
      </c>
      <c r="I2" s="63" t="s">
        <v>0</v>
      </c>
      <c r="J2" s="63" t="s">
        <v>0</v>
      </c>
      <c r="K2" s="63" t="s">
        <v>0</v>
      </c>
      <c r="L2" s="63" t="s">
        <v>0</v>
      </c>
      <c r="M2" s="63" t="s">
        <v>0</v>
      </c>
      <c r="N2" s="63" t="s">
        <v>0</v>
      </c>
    </row>
    <row r="3" spans="1:17" ht="20.100000000000001" customHeight="1" x14ac:dyDescent="0.25">
      <c r="A3" s="42"/>
      <c r="B3" s="63" t="s">
        <v>40</v>
      </c>
      <c r="C3" s="63" t="s">
        <v>0</v>
      </c>
      <c r="D3" s="63" t="s">
        <v>0</v>
      </c>
      <c r="E3" s="63" t="s">
        <v>0</v>
      </c>
      <c r="F3" s="63"/>
      <c r="G3" s="63"/>
      <c r="H3" s="63" t="s">
        <v>0</v>
      </c>
      <c r="I3" s="63" t="s">
        <v>0</v>
      </c>
      <c r="J3" s="63" t="s">
        <v>0</v>
      </c>
      <c r="K3" s="63" t="s">
        <v>0</v>
      </c>
      <c r="L3" s="63" t="s">
        <v>0</v>
      </c>
      <c r="M3" s="63" t="s">
        <v>0</v>
      </c>
      <c r="N3" s="63" t="s">
        <v>0</v>
      </c>
    </row>
    <row r="4" spans="1:17" ht="20.100000000000001" customHeight="1" x14ac:dyDescent="0.25">
      <c r="A4" s="42"/>
      <c r="B4" s="64" t="s">
        <v>236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7" s="6" customFormat="1" ht="20.100000000000001" customHeight="1" thickBot="1" x14ac:dyDescent="0.3">
      <c r="A5" s="4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spans="1:17" s="7" customFormat="1" ht="23.25" customHeight="1" x14ac:dyDescent="0.25">
      <c r="A6" s="43"/>
      <c r="B6" s="72" t="s">
        <v>3</v>
      </c>
      <c r="C6" s="59" t="s">
        <v>4</v>
      </c>
      <c r="D6" s="59" t="s">
        <v>5</v>
      </c>
      <c r="E6" s="67" t="s">
        <v>6</v>
      </c>
      <c r="F6" s="68"/>
      <c r="G6" s="69"/>
      <c r="H6" s="59" t="s">
        <v>7</v>
      </c>
      <c r="I6" s="59" t="s">
        <v>8</v>
      </c>
      <c r="J6" s="59" t="s">
        <v>9</v>
      </c>
      <c r="K6" s="59" t="s">
        <v>10</v>
      </c>
      <c r="L6" s="59" t="s">
        <v>11</v>
      </c>
      <c r="M6" s="59" t="s">
        <v>12</v>
      </c>
      <c r="N6" s="61" t="s">
        <v>13</v>
      </c>
    </row>
    <row r="7" spans="1:17" s="7" customFormat="1" ht="45" customHeight="1" thickBot="1" x14ac:dyDescent="0.3">
      <c r="A7" s="44"/>
      <c r="B7" s="73"/>
      <c r="C7" s="70" t="s">
        <v>0</v>
      </c>
      <c r="D7" s="70" t="s">
        <v>0</v>
      </c>
      <c r="E7" s="51" t="s">
        <v>14</v>
      </c>
      <c r="F7" s="51" t="s">
        <v>15</v>
      </c>
      <c r="G7" s="51" t="s">
        <v>13</v>
      </c>
      <c r="H7" s="70" t="s">
        <v>0</v>
      </c>
      <c r="I7" s="70" t="s">
        <v>0</v>
      </c>
      <c r="J7" s="70" t="s">
        <v>0</v>
      </c>
      <c r="K7" s="70" t="s">
        <v>0</v>
      </c>
      <c r="L7" s="70" t="s">
        <v>0</v>
      </c>
      <c r="M7" s="70" t="s">
        <v>0</v>
      </c>
      <c r="N7" s="71" t="s">
        <v>0</v>
      </c>
    </row>
    <row r="8" spans="1:17" ht="19.5" customHeight="1" x14ac:dyDescent="0.25">
      <c r="A8" s="45"/>
      <c r="B8" s="30" t="s">
        <v>41</v>
      </c>
      <c r="C8" s="10">
        <v>62440000</v>
      </c>
      <c r="D8" s="10">
        <v>9859000</v>
      </c>
      <c r="E8" s="10">
        <v>3705000</v>
      </c>
      <c r="F8" s="10"/>
      <c r="G8" s="10">
        <f>E8+F8</f>
        <v>3705000</v>
      </c>
      <c r="H8" s="10"/>
      <c r="I8" s="10">
        <v>30930000</v>
      </c>
      <c r="J8" s="10">
        <v>1886000</v>
      </c>
      <c r="K8" s="10"/>
      <c r="L8" s="10"/>
      <c r="M8" s="10"/>
      <c r="N8" s="11">
        <f>SUM(C8,D8,G8,H8,I8,J8,K8,L8,M8)</f>
        <v>108820000</v>
      </c>
      <c r="Q8" s="21"/>
    </row>
    <row r="9" spans="1:17" ht="19.5" customHeight="1" x14ac:dyDescent="0.25">
      <c r="B9" s="30" t="s">
        <v>135</v>
      </c>
      <c r="C9" s="13">
        <v>901548000</v>
      </c>
      <c r="D9" s="13">
        <v>154397000</v>
      </c>
      <c r="E9" s="13">
        <v>62199000</v>
      </c>
      <c r="F9" s="13"/>
      <c r="G9" s="13">
        <f t="shared" ref="G9:G72" si="0">E9+F9</f>
        <v>62199000</v>
      </c>
      <c r="H9" s="13"/>
      <c r="I9" s="13">
        <v>40818000</v>
      </c>
      <c r="J9" s="13">
        <v>139827000</v>
      </c>
      <c r="K9" s="13"/>
      <c r="L9" s="13"/>
      <c r="M9" s="13"/>
      <c r="N9" s="14">
        <f t="shared" ref="N9:N72" si="1">SUM(C9,D9,G9,H9,I9,J9,K9,L9,M9)</f>
        <v>1298789000</v>
      </c>
      <c r="Q9" s="21"/>
    </row>
    <row r="10" spans="1:17" ht="19.5" customHeight="1" x14ac:dyDescent="0.25">
      <c r="A10" s="45"/>
      <c r="B10" s="30" t="s">
        <v>136</v>
      </c>
      <c r="C10" s="13">
        <v>440370000</v>
      </c>
      <c r="D10" s="13">
        <v>73328000</v>
      </c>
      <c r="E10" s="13">
        <v>74239000</v>
      </c>
      <c r="F10" s="13"/>
      <c r="G10" s="13">
        <f t="shared" si="0"/>
        <v>74239000</v>
      </c>
      <c r="H10" s="13"/>
      <c r="I10" s="13">
        <v>14510000</v>
      </c>
      <c r="J10" s="13">
        <v>50780000</v>
      </c>
      <c r="K10" s="13"/>
      <c r="L10" s="13"/>
      <c r="M10" s="13"/>
      <c r="N10" s="14">
        <f t="shared" si="1"/>
        <v>653227000</v>
      </c>
      <c r="Q10" s="21"/>
    </row>
    <row r="11" spans="1:17" ht="19.5" customHeight="1" x14ac:dyDescent="0.25">
      <c r="B11" s="30" t="s">
        <v>42</v>
      </c>
      <c r="C11" s="13">
        <v>876669000</v>
      </c>
      <c r="D11" s="13">
        <v>154508000</v>
      </c>
      <c r="E11" s="13">
        <v>84063000</v>
      </c>
      <c r="F11" s="13"/>
      <c r="G11" s="13">
        <f t="shared" si="0"/>
        <v>84063000</v>
      </c>
      <c r="H11" s="13"/>
      <c r="I11" s="13">
        <v>41508000</v>
      </c>
      <c r="J11" s="13">
        <v>142848000</v>
      </c>
      <c r="K11" s="13"/>
      <c r="L11" s="13"/>
      <c r="M11" s="13"/>
      <c r="N11" s="14">
        <f t="shared" si="1"/>
        <v>1299596000</v>
      </c>
      <c r="Q11" s="21"/>
    </row>
    <row r="12" spans="1:17" ht="19.5" customHeight="1" x14ac:dyDescent="0.25">
      <c r="A12" s="45"/>
      <c r="B12" s="30" t="s">
        <v>137</v>
      </c>
      <c r="C12" s="13">
        <v>688832000</v>
      </c>
      <c r="D12" s="13">
        <v>118646000</v>
      </c>
      <c r="E12" s="13">
        <v>53595000</v>
      </c>
      <c r="F12" s="13"/>
      <c r="G12" s="13">
        <f t="shared" si="0"/>
        <v>53595000</v>
      </c>
      <c r="H12" s="13"/>
      <c r="I12" s="13">
        <v>33146000</v>
      </c>
      <c r="J12" s="13">
        <v>110609000</v>
      </c>
      <c r="K12" s="13"/>
      <c r="L12" s="13"/>
      <c r="M12" s="13"/>
      <c r="N12" s="14">
        <f t="shared" si="1"/>
        <v>1004828000</v>
      </c>
      <c r="Q12" s="21"/>
    </row>
    <row r="13" spans="1:17" ht="19.5" customHeight="1" x14ac:dyDescent="0.25">
      <c r="B13" s="30" t="s">
        <v>43</v>
      </c>
      <c r="C13" s="13">
        <v>756547000</v>
      </c>
      <c r="D13" s="13">
        <v>136741000</v>
      </c>
      <c r="E13" s="13">
        <v>102318000</v>
      </c>
      <c r="F13" s="13"/>
      <c r="G13" s="13">
        <f t="shared" si="0"/>
        <v>102318000</v>
      </c>
      <c r="H13" s="13"/>
      <c r="I13" s="13">
        <v>37006000</v>
      </c>
      <c r="J13" s="13">
        <v>149315000</v>
      </c>
      <c r="K13" s="13"/>
      <c r="L13" s="13"/>
      <c r="M13" s="13"/>
      <c r="N13" s="14">
        <f t="shared" si="1"/>
        <v>1181927000</v>
      </c>
      <c r="Q13" s="21"/>
    </row>
    <row r="14" spans="1:17" ht="19.5" customHeight="1" x14ac:dyDescent="0.25">
      <c r="A14" s="45"/>
      <c r="B14" s="30" t="s">
        <v>44</v>
      </c>
      <c r="C14" s="13">
        <v>473798000</v>
      </c>
      <c r="D14" s="13">
        <v>77263000</v>
      </c>
      <c r="E14" s="13">
        <v>53508000</v>
      </c>
      <c r="F14" s="13"/>
      <c r="G14" s="13">
        <f t="shared" si="0"/>
        <v>53508000</v>
      </c>
      <c r="H14" s="13"/>
      <c r="I14" s="13">
        <v>15554000</v>
      </c>
      <c r="J14" s="13">
        <v>51339000</v>
      </c>
      <c r="K14" s="13"/>
      <c r="L14" s="13"/>
      <c r="M14" s="13"/>
      <c r="N14" s="14">
        <f t="shared" si="1"/>
        <v>671462000</v>
      </c>
      <c r="Q14" s="21"/>
    </row>
    <row r="15" spans="1:17" ht="19.5" customHeight="1" x14ac:dyDescent="0.25">
      <c r="B15" s="30" t="s">
        <v>138</v>
      </c>
      <c r="C15" s="13">
        <v>228330000</v>
      </c>
      <c r="D15" s="13">
        <v>38993000</v>
      </c>
      <c r="E15" s="13">
        <v>39492000</v>
      </c>
      <c r="F15" s="13"/>
      <c r="G15" s="13">
        <f t="shared" si="0"/>
        <v>39492000</v>
      </c>
      <c r="H15" s="13"/>
      <c r="I15" s="13">
        <v>7447000</v>
      </c>
      <c r="J15" s="13">
        <v>56481000</v>
      </c>
      <c r="K15" s="13"/>
      <c r="L15" s="13"/>
      <c r="M15" s="13"/>
      <c r="N15" s="14">
        <f t="shared" si="1"/>
        <v>370743000</v>
      </c>
      <c r="Q15" s="21"/>
    </row>
    <row r="16" spans="1:17" ht="19.5" customHeight="1" x14ac:dyDescent="0.25">
      <c r="A16" s="45"/>
      <c r="B16" s="30" t="s">
        <v>139</v>
      </c>
      <c r="C16" s="13">
        <v>585584000</v>
      </c>
      <c r="D16" s="13">
        <v>94585000</v>
      </c>
      <c r="E16" s="13">
        <v>50393000</v>
      </c>
      <c r="F16" s="13"/>
      <c r="G16" s="13">
        <f t="shared" si="0"/>
        <v>50393000</v>
      </c>
      <c r="H16" s="13"/>
      <c r="I16" s="13">
        <v>20013000</v>
      </c>
      <c r="J16" s="13">
        <v>49178000</v>
      </c>
      <c r="K16" s="13"/>
      <c r="L16" s="13"/>
      <c r="M16" s="13"/>
      <c r="N16" s="14">
        <f t="shared" si="1"/>
        <v>799753000</v>
      </c>
      <c r="Q16" s="21"/>
    </row>
    <row r="17" spans="1:17" ht="19.5" customHeight="1" x14ac:dyDescent="0.25">
      <c r="B17" s="30" t="s">
        <v>140</v>
      </c>
      <c r="C17" s="13">
        <v>316531000</v>
      </c>
      <c r="D17" s="13">
        <v>50509000</v>
      </c>
      <c r="E17" s="13">
        <v>34041000</v>
      </c>
      <c r="F17" s="13"/>
      <c r="G17" s="13">
        <f t="shared" si="0"/>
        <v>34041000</v>
      </c>
      <c r="H17" s="13"/>
      <c r="I17" s="13">
        <v>10480000</v>
      </c>
      <c r="J17" s="13">
        <v>26803000</v>
      </c>
      <c r="K17" s="13"/>
      <c r="L17" s="13"/>
      <c r="M17" s="13"/>
      <c r="N17" s="14">
        <f t="shared" si="1"/>
        <v>438364000</v>
      </c>
      <c r="Q17" s="21"/>
    </row>
    <row r="18" spans="1:17" ht="19.5" customHeight="1" x14ac:dyDescent="0.25">
      <c r="A18" s="45"/>
      <c r="B18" s="30" t="s">
        <v>45</v>
      </c>
      <c r="C18" s="13">
        <v>127277000</v>
      </c>
      <c r="D18" s="13">
        <v>21065000</v>
      </c>
      <c r="E18" s="13">
        <v>9434000</v>
      </c>
      <c r="F18" s="13"/>
      <c r="G18" s="13">
        <f t="shared" si="0"/>
        <v>9434000</v>
      </c>
      <c r="H18" s="13"/>
      <c r="I18" s="13">
        <v>4952000</v>
      </c>
      <c r="J18" s="13">
        <v>16243000</v>
      </c>
      <c r="K18" s="13"/>
      <c r="L18" s="13"/>
      <c r="M18" s="13"/>
      <c r="N18" s="14">
        <f t="shared" si="1"/>
        <v>178971000</v>
      </c>
      <c r="Q18" s="21"/>
    </row>
    <row r="19" spans="1:17" ht="19.5" customHeight="1" x14ac:dyDescent="0.25">
      <c r="B19" s="30" t="s">
        <v>141</v>
      </c>
      <c r="C19" s="13">
        <v>757192000</v>
      </c>
      <c r="D19" s="13">
        <v>136801000</v>
      </c>
      <c r="E19" s="13">
        <v>56458000</v>
      </c>
      <c r="F19" s="13"/>
      <c r="G19" s="13">
        <f t="shared" si="0"/>
        <v>56458000</v>
      </c>
      <c r="H19" s="13"/>
      <c r="I19" s="13">
        <v>35010000</v>
      </c>
      <c r="J19" s="13">
        <v>103996000</v>
      </c>
      <c r="K19" s="13"/>
      <c r="L19" s="13"/>
      <c r="M19" s="13"/>
      <c r="N19" s="14">
        <f t="shared" si="1"/>
        <v>1089457000</v>
      </c>
      <c r="Q19" s="21"/>
    </row>
    <row r="20" spans="1:17" ht="19.5" customHeight="1" x14ac:dyDescent="0.25">
      <c r="A20" s="45"/>
      <c r="B20" s="30" t="s">
        <v>142</v>
      </c>
      <c r="C20" s="13">
        <v>664465000</v>
      </c>
      <c r="D20" s="13">
        <v>115347000</v>
      </c>
      <c r="E20" s="13">
        <v>44158000</v>
      </c>
      <c r="F20" s="13"/>
      <c r="G20" s="13">
        <f t="shared" si="0"/>
        <v>44158000</v>
      </c>
      <c r="H20" s="13"/>
      <c r="I20" s="13">
        <v>30270000</v>
      </c>
      <c r="J20" s="13">
        <v>80223000</v>
      </c>
      <c r="K20" s="13"/>
      <c r="L20" s="13"/>
      <c r="M20" s="13"/>
      <c r="N20" s="14">
        <f t="shared" si="1"/>
        <v>934463000</v>
      </c>
      <c r="Q20" s="21"/>
    </row>
    <row r="21" spans="1:17" ht="19.5" customHeight="1" x14ac:dyDescent="0.25">
      <c r="B21" s="30" t="s">
        <v>143</v>
      </c>
      <c r="C21" s="13">
        <v>330698000</v>
      </c>
      <c r="D21" s="13">
        <v>55256000</v>
      </c>
      <c r="E21" s="13">
        <v>33017000</v>
      </c>
      <c r="F21" s="13"/>
      <c r="G21" s="13">
        <f t="shared" si="0"/>
        <v>33017000</v>
      </c>
      <c r="H21" s="13"/>
      <c r="I21" s="13">
        <v>17162000</v>
      </c>
      <c r="J21" s="13">
        <v>38815000</v>
      </c>
      <c r="K21" s="13"/>
      <c r="L21" s="13"/>
      <c r="M21" s="13"/>
      <c r="N21" s="14">
        <f t="shared" si="1"/>
        <v>474948000</v>
      </c>
      <c r="Q21" s="21"/>
    </row>
    <row r="22" spans="1:17" ht="19.5" customHeight="1" x14ac:dyDescent="0.25">
      <c r="A22" s="45"/>
      <c r="B22" s="30" t="s">
        <v>194</v>
      </c>
      <c r="C22" s="13">
        <v>518879000</v>
      </c>
      <c r="D22" s="13">
        <v>88552000</v>
      </c>
      <c r="E22" s="13">
        <v>65149000</v>
      </c>
      <c r="F22" s="13"/>
      <c r="G22" s="13">
        <f t="shared" si="0"/>
        <v>65149000</v>
      </c>
      <c r="H22" s="13"/>
      <c r="I22" s="13">
        <v>24446000</v>
      </c>
      <c r="J22" s="13">
        <v>57127000</v>
      </c>
      <c r="K22" s="13"/>
      <c r="L22" s="13"/>
      <c r="M22" s="13"/>
      <c r="N22" s="14">
        <f t="shared" si="1"/>
        <v>754153000</v>
      </c>
      <c r="Q22" s="21"/>
    </row>
    <row r="23" spans="1:17" ht="19.5" customHeight="1" x14ac:dyDescent="0.25">
      <c r="B23" s="30" t="s">
        <v>46</v>
      </c>
      <c r="C23" s="13">
        <v>408891000</v>
      </c>
      <c r="D23" s="13">
        <v>71729000</v>
      </c>
      <c r="E23" s="13">
        <v>42664000</v>
      </c>
      <c r="F23" s="13"/>
      <c r="G23" s="13">
        <f t="shared" si="0"/>
        <v>42664000</v>
      </c>
      <c r="H23" s="13"/>
      <c r="I23" s="13">
        <v>13573000</v>
      </c>
      <c r="J23" s="13">
        <v>41430000</v>
      </c>
      <c r="K23" s="13"/>
      <c r="L23" s="13"/>
      <c r="M23" s="13"/>
      <c r="N23" s="14">
        <f t="shared" si="1"/>
        <v>578287000</v>
      </c>
      <c r="Q23" s="21"/>
    </row>
    <row r="24" spans="1:17" ht="19.5" customHeight="1" x14ac:dyDescent="0.25">
      <c r="A24" s="45"/>
      <c r="B24" s="30" t="s">
        <v>144</v>
      </c>
      <c r="C24" s="13">
        <v>520472000</v>
      </c>
      <c r="D24" s="13">
        <v>83794000</v>
      </c>
      <c r="E24" s="13">
        <v>54531000</v>
      </c>
      <c r="F24" s="13"/>
      <c r="G24" s="13">
        <f t="shared" si="0"/>
        <v>54531000</v>
      </c>
      <c r="H24" s="13"/>
      <c r="I24" s="13">
        <v>19433000</v>
      </c>
      <c r="J24" s="13">
        <v>37985000</v>
      </c>
      <c r="K24" s="13"/>
      <c r="L24" s="13"/>
      <c r="M24" s="13"/>
      <c r="N24" s="14">
        <f t="shared" si="1"/>
        <v>716215000</v>
      </c>
      <c r="Q24" s="21"/>
    </row>
    <row r="25" spans="1:17" ht="19.5" customHeight="1" x14ac:dyDescent="0.25">
      <c r="B25" s="30" t="s">
        <v>145</v>
      </c>
      <c r="C25" s="13">
        <v>520983000</v>
      </c>
      <c r="D25" s="13">
        <v>86595000</v>
      </c>
      <c r="E25" s="13">
        <v>36569000</v>
      </c>
      <c r="F25" s="13"/>
      <c r="G25" s="13">
        <f t="shared" si="0"/>
        <v>36569000</v>
      </c>
      <c r="H25" s="13"/>
      <c r="I25" s="13">
        <v>24094000</v>
      </c>
      <c r="J25" s="13">
        <v>65540000</v>
      </c>
      <c r="K25" s="13"/>
      <c r="L25" s="13"/>
      <c r="M25" s="13"/>
      <c r="N25" s="14">
        <f t="shared" si="1"/>
        <v>733781000</v>
      </c>
      <c r="Q25" s="21"/>
    </row>
    <row r="26" spans="1:17" ht="19.5" customHeight="1" x14ac:dyDescent="0.25">
      <c r="A26" s="45"/>
      <c r="B26" s="30" t="s">
        <v>47</v>
      </c>
      <c r="C26" s="13">
        <v>465190000</v>
      </c>
      <c r="D26" s="13">
        <v>76151000</v>
      </c>
      <c r="E26" s="13">
        <v>42584000</v>
      </c>
      <c r="F26" s="13"/>
      <c r="G26" s="13">
        <f t="shared" si="0"/>
        <v>42584000</v>
      </c>
      <c r="H26" s="13"/>
      <c r="I26" s="13">
        <v>21988000</v>
      </c>
      <c r="J26" s="13">
        <v>64028000</v>
      </c>
      <c r="K26" s="13"/>
      <c r="L26" s="13"/>
      <c r="M26" s="13"/>
      <c r="N26" s="14">
        <f t="shared" si="1"/>
        <v>669941000</v>
      </c>
      <c r="Q26" s="21"/>
    </row>
    <row r="27" spans="1:17" ht="19.5" customHeight="1" x14ac:dyDescent="0.25">
      <c r="B27" s="30" t="s">
        <v>195</v>
      </c>
      <c r="C27" s="13">
        <v>398816000</v>
      </c>
      <c r="D27" s="13">
        <v>61210000</v>
      </c>
      <c r="E27" s="13">
        <v>35872000</v>
      </c>
      <c r="F27" s="13"/>
      <c r="G27" s="13">
        <f t="shared" si="0"/>
        <v>35872000</v>
      </c>
      <c r="H27" s="13"/>
      <c r="I27" s="13">
        <v>16928000</v>
      </c>
      <c r="J27" s="13">
        <v>66402000</v>
      </c>
      <c r="K27" s="13"/>
      <c r="L27" s="13"/>
      <c r="M27" s="13"/>
      <c r="N27" s="14">
        <f t="shared" si="1"/>
        <v>579228000</v>
      </c>
      <c r="Q27" s="21"/>
    </row>
    <row r="28" spans="1:17" ht="19.5" customHeight="1" x14ac:dyDescent="0.25">
      <c r="A28" s="45"/>
      <c r="B28" s="30" t="s">
        <v>146</v>
      </c>
      <c r="C28" s="13">
        <v>505156000</v>
      </c>
      <c r="D28" s="13">
        <v>85340000</v>
      </c>
      <c r="E28" s="13">
        <v>49605000</v>
      </c>
      <c r="F28" s="13"/>
      <c r="G28" s="13">
        <f t="shared" si="0"/>
        <v>49605000</v>
      </c>
      <c r="H28" s="13"/>
      <c r="I28" s="13">
        <v>24833000</v>
      </c>
      <c r="J28" s="13">
        <v>69985000</v>
      </c>
      <c r="K28" s="13"/>
      <c r="L28" s="13"/>
      <c r="M28" s="13"/>
      <c r="N28" s="14">
        <f t="shared" si="1"/>
        <v>734919000</v>
      </c>
      <c r="Q28" s="21"/>
    </row>
    <row r="29" spans="1:17" ht="19.5" customHeight="1" x14ac:dyDescent="0.25">
      <c r="B29" s="30" t="s">
        <v>147</v>
      </c>
      <c r="C29" s="13">
        <v>488810000</v>
      </c>
      <c r="D29" s="13">
        <v>82142000</v>
      </c>
      <c r="E29" s="13">
        <v>35809000</v>
      </c>
      <c r="F29" s="13"/>
      <c r="G29" s="13">
        <f t="shared" si="0"/>
        <v>35809000</v>
      </c>
      <c r="H29" s="13"/>
      <c r="I29" s="13">
        <v>23231000</v>
      </c>
      <c r="J29" s="13">
        <v>33518000</v>
      </c>
      <c r="K29" s="13"/>
      <c r="L29" s="13"/>
      <c r="M29" s="13"/>
      <c r="N29" s="14">
        <f t="shared" si="1"/>
        <v>663510000</v>
      </c>
      <c r="Q29" s="21"/>
    </row>
    <row r="30" spans="1:17" ht="19.5" customHeight="1" x14ac:dyDescent="0.25">
      <c r="A30" s="45"/>
      <c r="B30" s="30" t="s">
        <v>148</v>
      </c>
      <c r="C30" s="13">
        <v>410345000</v>
      </c>
      <c r="D30" s="13">
        <v>69818000</v>
      </c>
      <c r="E30" s="13">
        <v>37640000</v>
      </c>
      <c r="F30" s="13"/>
      <c r="G30" s="13">
        <f t="shared" si="0"/>
        <v>37640000</v>
      </c>
      <c r="H30" s="13"/>
      <c r="I30" s="13">
        <v>18598000</v>
      </c>
      <c r="J30" s="13">
        <v>52670000</v>
      </c>
      <c r="K30" s="13"/>
      <c r="L30" s="13"/>
      <c r="M30" s="13"/>
      <c r="N30" s="14">
        <f t="shared" si="1"/>
        <v>589071000</v>
      </c>
      <c r="Q30" s="21"/>
    </row>
    <row r="31" spans="1:17" ht="19.5" customHeight="1" x14ac:dyDescent="0.25">
      <c r="B31" s="30" t="s">
        <v>149</v>
      </c>
      <c r="C31" s="13">
        <v>611232000</v>
      </c>
      <c r="D31" s="13">
        <v>92268000</v>
      </c>
      <c r="E31" s="13">
        <v>81157000</v>
      </c>
      <c r="F31" s="13"/>
      <c r="G31" s="13">
        <f t="shared" si="0"/>
        <v>81157000</v>
      </c>
      <c r="H31" s="13"/>
      <c r="I31" s="13">
        <v>24821000</v>
      </c>
      <c r="J31" s="13">
        <v>52815000</v>
      </c>
      <c r="K31" s="13"/>
      <c r="L31" s="13"/>
      <c r="M31" s="13"/>
      <c r="N31" s="14">
        <f t="shared" si="1"/>
        <v>862293000</v>
      </c>
      <c r="Q31" s="21"/>
    </row>
    <row r="32" spans="1:17" ht="19.5" customHeight="1" x14ac:dyDescent="0.25">
      <c r="A32" s="45"/>
      <c r="B32" s="30" t="s">
        <v>150</v>
      </c>
      <c r="C32" s="13">
        <v>404070000</v>
      </c>
      <c r="D32" s="13">
        <v>64127000</v>
      </c>
      <c r="E32" s="13">
        <v>30927000</v>
      </c>
      <c r="F32" s="13"/>
      <c r="G32" s="13">
        <f t="shared" si="0"/>
        <v>30927000</v>
      </c>
      <c r="H32" s="13"/>
      <c r="I32" s="13">
        <v>18019000</v>
      </c>
      <c r="J32" s="13">
        <v>49383000</v>
      </c>
      <c r="K32" s="13"/>
      <c r="L32" s="13"/>
      <c r="M32" s="13"/>
      <c r="N32" s="14">
        <f t="shared" si="1"/>
        <v>566526000</v>
      </c>
      <c r="Q32" s="21"/>
    </row>
    <row r="33" spans="1:17" ht="19.5" customHeight="1" x14ac:dyDescent="0.25">
      <c r="B33" s="30" t="s">
        <v>151</v>
      </c>
      <c r="C33" s="13">
        <v>436749000</v>
      </c>
      <c r="D33" s="13">
        <v>66427000</v>
      </c>
      <c r="E33" s="13">
        <v>32059000</v>
      </c>
      <c r="F33" s="13"/>
      <c r="G33" s="13">
        <f t="shared" si="0"/>
        <v>32059000</v>
      </c>
      <c r="H33" s="13"/>
      <c r="I33" s="13">
        <v>16617000</v>
      </c>
      <c r="J33" s="13">
        <v>31016000</v>
      </c>
      <c r="K33" s="13"/>
      <c r="L33" s="13"/>
      <c r="M33" s="13"/>
      <c r="N33" s="14">
        <f t="shared" si="1"/>
        <v>582868000</v>
      </c>
      <c r="Q33" s="21"/>
    </row>
    <row r="34" spans="1:17" ht="19.5" customHeight="1" x14ac:dyDescent="0.25">
      <c r="A34" s="45"/>
      <c r="B34" s="30" t="s">
        <v>152</v>
      </c>
      <c r="C34" s="13">
        <v>389896000</v>
      </c>
      <c r="D34" s="13">
        <v>61998000</v>
      </c>
      <c r="E34" s="13">
        <v>38077000</v>
      </c>
      <c r="F34" s="13"/>
      <c r="G34" s="13">
        <f t="shared" si="0"/>
        <v>38077000</v>
      </c>
      <c r="H34" s="13"/>
      <c r="I34" s="13">
        <v>18052000</v>
      </c>
      <c r="J34" s="13">
        <v>27285000</v>
      </c>
      <c r="K34" s="13"/>
      <c r="L34" s="13"/>
      <c r="M34" s="13"/>
      <c r="N34" s="14">
        <f t="shared" si="1"/>
        <v>535308000</v>
      </c>
      <c r="Q34" s="21"/>
    </row>
    <row r="35" spans="1:17" ht="19.5" customHeight="1" x14ac:dyDescent="0.25">
      <c r="B35" s="30" t="s">
        <v>171</v>
      </c>
      <c r="C35" s="13">
        <v>385540000</v>
      </c>
      <c r="D35" s="13">
        <v>59122000</v>
      </c>
      <c r="E35" s="13">
        <v>34834000</v>
      </c>
      <c r="F35" s="13"/>
      <c r="G35" s="13">
        <f t="shared" si="0"/>
        <v>34834000</v>
      </c>
      <c r="H35" s="13"/>
      <c r="I35" s="13">
        <v>14244000</v>
      </c>
      <c r="J35" s="13">
        <v>35027000</v>
      </c>
      <c r="K35" s="13"/>
      <c r="L35" s="13"/>
      <c r="M35" s="13"/>
      <c r="N35" s="14">
        <f t="shared" si="1"/>
        <v>528767000</v>
      </c>
      <c r="Q35" s="21"/>
    </row>
    <row r="36" spans="1:17" ht="19.5" customHeight="1" x14ac:dyDescent="0.25">
      <c r="A36" s="45"/>
      <c r="B36" s="30" t="s">
        <v>153</v>
      </c>
      <c r="C36" s="13">
        <v>354303000</v>
      </c>
      <c r="D36" s="13">
        <v>57296000</v>
      </c>
      <c r="E36" s="13">
        <v>32017000</v>
      </c>
      <c r="F36" s="13"/>
      <c r="G36" s="13">
        <f t="shared" si="0"/>
        <v>32017000</v>
      </c>
      <c r="H36" s="13"/>
      <c r="I36" s="13">
        <v>16065000</v>
      </c>
      <c r="J36" s="13">
        <v>37093000</v>
      </c>
      <c r="K36" s="13"/>
      <c r="L36" s="13"/>
      <c r="M36" s="13"/>
      <c r="N36" s="14">
        <f t="shared" si="1"/>
        <v>496774000</v>
      </c>
      <c r="Q36" s="21"/>
    </row>
    <row r="37" spans="1:17" ht="19.5" customHeight="1" x14ac:dyDescent="0.25">
      <c r="B37" s="30" t="s">
        <v>48</v>
      </c>
      <c r="C37" s="13">
        <v>104915000</v>
      </c>
      <c r="D37" s="13">
        <v>16083000</v>
      </c>
      <c r="E37" s="13">
        <v>11976000</v>
      </c>
      <c r="F37" s="13"/>
      <c r="G37" s="13">
        <f t="shared" si="0"/>
        <v>11976000</v>
      </c>
      <c r="H37" s="13"/>
      <c r="I37" s="13">
        <v>3552000</v>
      </c>
      <c r="J37" s="13">
        <v>14142000</v>
      </c>
      <c r="K37" s="13"/>
      <c r="L37" s="13"/>
      <c r="M37" s="13"/>
      <c r="N37" s="14">
        <f t="shared" si="1"/>
        <v>150668000</v>
      </c>
      <c r="Q37" s="21"/>
    </row>
    <row r="38" spans="1:17" ht="19.5" customHeight="1" x14ac:dyDescent="0.25">
      <c r="A38" s="45"/>
      <c r="B38" s="30" t="s">
        <v>154</v>
      </c>
      <c r="C38" s="13">
        <v>110573000</v>
      </c>
      <c r="D38" s="13">
        <v>16354000</v>
      </c>
      <c r="E38" s="13">
        <v>10276000</v>
      </c>
      <c r="F38" s="13"/>
      <c r="G38" s="13">
        <f t="shared" si="0"/>
        <v>10276000</v>
      </c>
      <c r="H38" s="13"/>
      <c r="I38" s="13">
        <v>3487000</v>
      </c>
      <c r="J38" s="13">
        <v>22528000</v>
      </c>
      <c r="K38" s="13"/>
      <c r="L38" s="13"/>
      <c r="M38" s="13"/>
      <c r="N38" s="14">
        <f t="shared" si="1"/>
        <v>163218000</v>
      </c>
      <c r="Q38" s="21"/>
    </row>
    <row r="39" spans="1:17" ht="19.5" customHeight="1" x14ac:dyDescent="0.25">
      <c r="B39" s="30" t="s">
        <v>155</v>
      </c>
      <c r="C39" s="13">
        <v>256853000</v>
      </c>
      <c r="D39" s="13">
        <v>39805000</v>
      </c>
      <c r="E39" s="13">
        <v>18889000</v>
      </c>
      <c r="F39" s="13"/>
      <c r="G39" s="13">
        <f t="shared" si="0"/>
        <v>18889000</v>
      </c>
      <c r="H39" s="13"/>
      <c r="I39" s="13">
        <v>10173000</v>
      </c>
      <c r="J39" s="13">
        <v>21585000</v>
      </c>
      <c r="K39" s="13"/>
      <c r="L39" s="13"/>
      <c r="M39" s="13"/>
      <c r="N39" s="14">
        <f t="shared" si="1"/>
        <v>347305000</v>
      </c>
      <c r="Q39" s="21"/>
    </row>
    <row r="40" spans="1:17" ht="19.5" customHeight="1" x14ac:dyDescent="0.25">
      <c r="A40" s="45"/>
      <c r="B40" s="30" t="s">
        <v>156</v>
      </c>
      <c r="C40" s="13">
        <v>369731000</v>
      </c>
      <c r="D40" s="13">
        <v>61382000</v>
      </c>
      <c r="E40" s="13">
        <v>27649000</v>
      </c>
      <c r="F40" s="13"/>
      <c r="G40" s="13">
        <f t="shared" si="0"/>
        <v>27649000</v>
      </c>
      <c r="H40" s="13"/>
      <c r="I40" s="13">
        <v>16870000</v>
      </c>
      <c r="J40" s="13">
        <v>43434000</v>
      </c>
      <c r="K40" s="13"/>
      <c r="L40" s="13"/>
      <c r="M40" s="13"/>
      <c r="N40" s="14">
        <f t="shared" si="1"/>
        <v>519066000</v>
      </c>
      <c r="Q40" s="21"/>
    </row>
    <row r="41" spans="1:17" ht="19.5" customHeight="1" x14ac:dyDescent="0.25">
      <c r="B41" s="30" t="s">
        <v>196</v>
      </c>
      <c r="C41" s="13">
        <v>360880000</v>
      </c>
      <c r="D41" s="13">
        <v>59468000</v>
      </c>
      <c r="E41" s="13">
        <v>23951000</v>
      </c>
      <c r="F41" s="13"/>
      <c r="G41" s="13">
        <f t="shared" si="0"/>
        <v>23951000</v>
      </c>
      <c r="H41" s="13"/>
      <c r="I41" s="13">
        <v>16403000</v>
      </c>
      <c r="J41" s="13">
        <v>44963000</v>
      </c>
      <c r="K41" s="13"/>
      <c r="L41" s="13"/>
      <c r="M41" s="13"/>
      <c r="N41" s="14">
        <f t="shared" si="1"/>
        <v>505665000</v>
      </c>
      <c r="Q41" s="21"/>
    </row>
    <row r="42" spans="1:17" ht="19.5" customHeight="1" x14ac:dyDescent="0.25">
      <c r="A42" s="45"/>
      <c r="B42" s="30" t="s">
        <v>197</v>
      </c>
      <c r="C42" s="13">
        <v>249452000</v>
      </c>
      <c r="D42" s="13">
        <v>40645000</v>
      </c>
      <c r="E42" s="13">
        <v>22907000</v>
      </c>
      <c r="F42" s="13"/>
      <c r="G42" s="13">
        <f t="shared" si="0"/>
        <v>22907000</v>
      </c>
      <c r="H42" s="13"/>
      <c r="I42" s="13">
        <v>11476000</v>
      </c>
      <c r="J42" s="13">
        <v>28343000</v>
      </c>
      <c r="K42" s="13"/>
      <c r="L42" s="13"/>
      <c r="M42" s="13"/>
      <c r="N42" s="14">
        <f t="shared" si="1"/>
        <v>352823000</v>
      </c>
      <c r="Q42" s="21"/>
    </row>
    <row r="43" spans="1:17" ht="19.5" customHeight="1" x14ac:dyDescent="0.25">
      <c r="B43" s="30" t="s">
        <v>157</v>
      </c>
      <c r="C43" s="13">
        <v>350403000</v>
      </c>
      <c r="D43" s="13">
        <v>57587000</v>
      </c>
      <c r="E43" s="13">
        <v>22690000</v>
      </c>
      <c r="F43" s="13"/>
      <c r="G43" s="13">
        <f t="shared" si="0"/>
        <v>22690000</v>
      </c>
      <c r="H43" s="13"/>
      <c r="I43" s="13">
        <v>16273000</v>
      </c>
      <c r="J43" s="13">
        <v>22063000</v>
      </c>
      <c r="K43" s="13"/>
      <c r="L43" s="13"/>
      <c r="M43" s="13"/>
      <c r="N43" s="14">
        <f t="shared" si="1"/>
        <v>469016000</v>
      </c>
      <c r="Q43" s="21"/>
    </row>
    <row r="44" spans="1:17" ht="19.5" customHeight="1" x14ac:dyDescent="0.25">
      <c r="A44" s="45"/>
      <c r="B44" s="30" t="s">
        <v>158</v>
      </c>
      <c r="C44" s="13">
        <v>401345000</v>
      </c>
      <c r="D44" s="13">
        <v>66850000</v>
      </c>
      <c r="E44" s="13">
        <v>26702000</v>
      </c>
      <c r="F44" s="13"/>
      <c r="G44" s="13">
        <f t="shared" si="0"/>
        <v>26702000</v>
      </c>
      <c r="H44" s="13"/>
      <c r="I44" s="13">
        <v>18372000</v>
      </c>
      <c r="J44" s="13">
        <v>42870000</v>
      </c>
      <c r="K44" s="13"/>
      <c r="L44" s="13"/>
      <c r="M44" s="13"/>
      <c r="N44" s="14">
        <f t="shared" si="1"/>
        <v>556139000</v>
      </c>
      <c r="Q44" s="21"/>
    </row>
    <row r="45" spans="1:17" ht="19.5" customHeight="1" x14ac:dyDescent="0.25">
      <c r="B45" s="30" t="s">
        <v>49</v>
      </c>
      <c r="C45" s="13">
        <v>203460000</v>
      </c>
      <c r="D45" s="13">
        <v>32605000</v>
      </c>
      <c r="E45" s="13">
        <v>23752000</v>
      </c>
      <c r="F45" s="13"/>
      <c r="G45" s="13">
        <f t="shared" si="0"/>
        <v>23752000</v>
      </c>
      <c r="H45" s="13"/>
      <c r="I45" s="13">
        <v>8775000</v>
      </c>
      <c r="J45" s="13">
        <v>23184000</v>
      </c>
      <c r="K45" s="13"/>
      <c r="L45" s="13"/>
      <c r="M45" s="13"/>
      <c r="N45" s="14">
        <f t="shared" si="1"/>
        <v>291776000</v>
      </c>
      <c r="Q45" s="21"/>
    </row>
    <row r="46" spans="1:17" ht="19.5" customHeight="1" x14ac:dyDescent="0.25">
      <c r="A46" s="45"/>
      <c r="B46" s="30" t="s">
        <v>50</v>
      </c>
      <c r="C46" s="13">
        <v>395855000</v>
      </c>
      <c r="D46" s="13">
        <v>67568000</v>
      </c>
      <c r="E46" s="13">
        <v>45935000</v>
      </c>
      <c r="F46" s="13"/>
      <c r="G46" s="13">
        <f t="shared" si="0"/>
        <v>45935000</v>
      </c>
      <c r="H46" s="13"/>
      <c r="I46" s="13">
        <v>19207000</v>
      </c>
      <c r="J46" s="13">
        <v>38155000</v>
      </c>
      <c r="K46" s="13"/>
      <c r="L46" s="13"/>
      <c r="M46" s="13"/>
      <c r="N46" s="14">
        <f t="shared" si="1"/>
        <v>566720000</v>
      </c>
      <c r="Q46" s="21"/>
    </row>
    <row r="47" spans="1:17" ht="19.5" customHeight="1" x14ac:dyDescent="0.25">
      <c r="B47" s="30" t="s">
        <v>159</v>
      </c>
      <c r="C47" s="13">
        <v>325442000</v>
      </c>
      <c r="D47" s="13">
        <v>50589000</v>
      </c>
      <c r="E47" s="13">
        <v>32893000</v>
      </c>
      <c r="F47" s="13"/>
      <c r="G47" s="13">
        <f t="shared" si="0"/>
        <v>32893000</v>
      </c>
      <c r="H47" s="13"/>
      <c r="I47" s="13">
        <v>9290000</v>
      </c>
      <c r="J47" s="13">
        <v>14214000</v>
      </c>
      <c r="K47" s="13"/>
      <c r="L47" s="13"/>
      <c r="M47" s="13"/>
      <c r="N47" s="14">
        <f t="shared" si="1"/>
        <v>432428000</v>
      </c>
      <c r="Q47" s="21"/>
    </row>
    <row r="48" spans="1:17" ht="19.5" customHeight="1" x14ac:dyDescent="0.25">
      <c r="A48" s="45"/>
      <c r="B48" s="30" t="s">
        <v>172</v>
      </c>
      <c r="C48" s="13">
        <v>319908000</v>
      </c>
      <c r="D48" s="13">
        <v>53343000</v>
      </c>
      <c r="E48" s="13">
        <v>24194000</v>
      </c>
      <c r="F48" s="13"/>
      <c r="G48" s="13">
        <f t="shared" si="0"/>
        <v>24194000</v>
      </c>
      <c r="H48" s="13"/>
      <c r="I48" s="13">
        <v>14882000</v>
      </c>
      <c r="J48" s="13">
        <v>32627000</v>
      </c>
      <c r="K48" s="13"/>
      <c r="L48" s="13"/>
      <c r="M48" s="13"/>
      <c r="N48" s="14">
        <f t="shared" si="1"/>
        <v>444954000</v>
      </c>
      <c r="Q48" s="21"/>
    </row>
    <row r="49" spans="1:17" ht="19.5" customHeight="1" x14ac:dyDescent="0.25">
      <c r="B49" s="30" t="s">
        <v>198</v>
      </c>
      <c r="C49" s="13">
        <v>242904000</v>
      </c>
      <c r="D49" s="13">
        <v>38905000</v>
      </c>
      <c r="E49" s="13">
        <v>20346000</v>
      </c>
      <c r="F49" s="13"/>
      <c r="G49" s="13">
        <f t="shared" si="0"/>
        <v>20346000</v>
      </c>
      <c r="H49" s="13"/>
      <c r="I49" s="13">
        <v>8494000</v>
      </c>
      <c r="J49" s="13">
        <v>20715000</v>
      </c>
      <c r="K49" s="13"/>
      <c r="L49" s="13"/>
      <c r="M49" s="13"/>
      <c r="N49" s="14">
        <f t="shared" si="1"/>
        <v>331364000</v>
      </c>
      <c r="Q49" s="21"/>
    </row>
    <row r="50" spans="1:17" ht="19.5" customHeight="1" x14ac:dyDescent="0.25">
      <c r="A50" s="45"/>
      <c r="B50" s="30" t="s">
        <v>199</v>
      </c>
      <c r="C50" s="13">
        <v>219962000</v>
      </c>
      <c r="D50" s="13">
        <v>36371000</v>
      </c>
      <c r="E50" s="13">
        <v>19207000</v>
      </c>
      <c r="F50" s="13"/>
      <c r="G50" s="13">
        <f t="shared" si="0"/>
        <v>19207000</v>
      </c>
      <c r="H50" s="13"/>
      <c r="I50" s="13">
        <v>11061000</v>
      </c>
      <c r="J50" s="13">
        <v>23942000</v>
      </c>
      <c r="K50" s="13"/>
      <c r="L50" s="13"/>
      <c r="M50" s="13"/>
      <c r="N50" s="14">
        <f t="shared" si="1"/>
        <v>310543000</v>
      </c>
      <c r="Q50" s="21"/>
    </row>
    <row r="51" spans="1:17" ht="19.5" customHeight="1" x14ac:dyDescent="0.25">
      <c r="B51" s="30" t="s">
        <v>160</v>
      </c>
      <c r="C51" s="13">
        <v>205921000</v>
      </c>
      <c r="D51" s="13">
        <v>31008000</v>
      </c>
      <c r="E51" s="13">
        <v>20867000</v>
      </c>
      <c r="F51" s="13"/>
      <c r="G51" s="13">
        <f t="shared" si="0"/>
        <v>20867000</v>
      </c>
      <c r="H51" s="13"/>
      <c r="I51" s="13">
        <v>6601000</v>
      </c>
      <c r="J51" s="13">
        <v>13311000</v>
      </c>
      <c r="K51" s="13"/>
      <c r="L51" s="13"/>
      <c r="M51" s="13"/>
      <c r="N51" s="14">
        <f t="shared" si="1"/>
        <v>277708000</v>
      </c>
      <c r="Q51" s="21"/>
    </row>
    <row r="52" spans="1:17" ht="19.5" customHeight="1" x14ac:dyDescent="0.25">
      <c r="A52" s="45"/>
      <c r="B52" s="30" t="s">
        <v>161</v>
      </c>
      <c r="C52" s="13">
        <v>178513000</v>
      </c>
      <c r="D52" s="13">
        <v>25174000</v>
      </c>
      <c r="E52" s="13">
        <v>23833000</v>
      </c>
      <c r="F52" s="13"/>
      <c r="G52" s="13">
        <f t="shared" si="0"/>
        <v>23833000</v>
      </c>
      <c r="H52" s="13"/>
      <c r="I52" s="13">
        <v>5982000</v>
      </c>
      <c r="J52" s="13">
        <v>25315000</v>
      </c>
      <c r="K52" s="13"/>
      <c r="L52" s="13"/>
      <c r="M52" s="13"/>
      <c r="N52" s="14">
        <f t="shared" si="1"/>
        <v>258817000</v>
      </c>
      <c r="Q52" s="21"/>
    </row>
    <row r="53" spans="1:17" ht="19.5" customHeight="1" x14ac:dyDescent="0.25">
      <c r="B53" s="30" t="s">
        <v>51</v>
      </c>
      <c r="C53" s="13">
        <v>334448000</v>
      </c>
      <c r="D53" s="13">
        <v>52408000</v>
      </c>
      <c r="E53" s="13">
        <v>26881000</v>
      </c>
      <c r="F53" s="13"/>
      <c r="G53" s="13">
        <f t="shared" si="0"/>
        <v>26881000</v>
      </c>
      <c r="H53" s="13"/>
      <c r="I53" s="13">
        <v>12778000</v>
      </c>
      <c r="J53" s="13">
        <v>36251000</v>
      </c>
      <c r="K53" s="13"/>
      <c r="L53" s="13"/>
      <c r="M53" s="13"/>
      <c r="N53" s="14">
        <f t="shared" si="1"/>
        <v>462766000</v>
      </c>
      <c r="Q53" s="21"/>
    </row>
    <row r="54" spans="1:17" ht="19.5" customHeight="1" x14ac:dyDescent="0.25">
      <c r="A54" s="45"/>
      <c r="B54" s="30" t="s">
        <v>173</v>
      </c>
      <c r="C54" s="13">
        <v>167100000</v>
      </c>
      <c r="D54" s="13">
        <v>26296000</v>
      </c>
      <c r="E54" s="13">
        <v>16496000</v>
      </c>
      <c r="F54" s="13"/>
      <c r="G54" s="13">
        <f t="shared" si="0"/>
        <v>16496000</v>
      </c>
      <c r="H54" s="13"/>
      <c r="I54" s="13">
        <v>5528000</v>
      </c>
      <c r="J54" s="13">
        <v>14680000</v>
      </c>
      <c r="K54" s="13"/>
      <c r="L54" s="13"/>
      <c r="M54" s="13"/>
      <c r="N54" s="14">
        <f t="shared" si="1"/>
        <v>230100000</v>
      </c>
      <c r="Q54" s="21"/>
    </row>
    <row r="55" spans="1:17" ht="19.5" customHeight="1" x14ac:dyDescent="0.25">
      <c r="B55" s="30" t="s">
        <v>200</v>
      </c>
      <c r="C55" s="13">
        <v>207306000</v>
      </c>
      <c r="D55" s="13">
        <v>32132000</v>
      </c>
      <c r="E55" s="13">
        <v>22597000</v>
      </c>
      <c r="F55" s="13"/>
      <c r="G55" s="13">
        <f t="shared" si="0"/>
        <v>22597000</v>
      </c>
      <c r="H55" s="13"/>
      <c r="I55" s="13">
        <v>6468000</v>
      </c>
      <c r="J55" s="13">
        <v>21559000</v>
      </c>
      <c r="K55" s="13"/>
      <c r="L55" s="13"/>
      <c r="M55" s="13"/>
      <c r="N55" s="14">
        <f t="shared" si="1"/>
        <v>290062000</v>
      </c>
      <c r="Q55" s="21"/>
    </row>
    <row r="56" spans="1:17" ht="19.5" customHeight="1" x14ac:dyDescent="0.25">
      <c r="A56" s="45"/>
      <c r="B56" s="30" t="s">
        <v>201</v>
      </c>
      <c r="C56" s="13">
        <v>258694000</v>
      </c>
      <c r="D56" s="13">
        <v>40621000</v>
      </c>
      <c r="E56" s="13">
        <v>23523000</v>
      </c>
      <c r="F56" s="13"/>
      <c r="G56" s="13">
        <f t="shared" si="0"/>
        <v>23523000</v>
      </c>
      <c r="H56" s="13"/>
      <c r="I56" s="13">
        <v>11118000</v>
      </c>
      <c r="J56" s="13">
        <v>25827000</v>
      </c>
      <c r="K56" s="13"/>
      <c r="L56" s="13"/>
      <c r="M56" s="13"/>
      <c r="N56" s="14">
        <f t="shared" si="1"/>
        <v>359783000</v>
      </c>
      <c r="Q56" s="21"/>
    </row>
    <row r="57" spans="1:17" ht="19.5" customHeight="1" x14ac:dyDescent="0.25">
      <c r="B57" s="30" t="s">
        <v>112</v>
      </c>
      <c r="C57" s="13">
        <v>294660000</v>
      </c>
      <c r="D57" s="13">
        <v>46812000</v>
      </c>
      <c r="E57" s="13">
        <v>28129000</v>
      </c>
      <c r="F57" s="13"/>
      <c r="G57" s="13">
        <f t="shared" si="0"/>
        <v>28129000</v>
      </c>
      <c r="H57" s="13"/>
      <c r="I57" s="13">
        <v>9855000</v>
      </c>
      <c r="J57" s="13">
        <v>21377000</v>
      </c>
      <c r="K57" s="13"/>
      <c r="L57" s="13"/>
      <c r="M57" s="13"/>
      <c r="N57" s="14">
        <f t="shared" si="1"/>
        <v>400833000</v>
      </c>
      <c r="Q57" s="21"/>
    </row>
    <row r="58" spans="1:17" ht="19.5" customHeight="1" x14ac:dyDescent="0.25">
      <c r="A58" s="45"/>
      <c r="B58" s="30" t="s">
        <v>162</v>
      </c>
      <c r="C58" s="13">
        <v>265851000</v>
      </c>
      <c r="D58" s="13">
        <v>40809000</v>
      </c>
      <c r="E58" s="13">
        <v>18145000</v>
      </c>
      <c r="F58" s="13"/>
      <c r="G58" s="13">
        <f t="shared" si="0"/>
        <v>18145000</v>
      </c>
      <c r="H58" s="13"/>
      <c r="I58" s="13">
        <v>10261000</v>
      </c>
      <c r="J58" s="13">
        <v>29620000</v>
      </c>
      <c r="K58" s="13"/>
      <c r="L58" s="13"/>
      <c r="M58" s="13"/>
      <c r="N58" s="14">
        <f t="shared" si="1"/>
        <v>364686000</v>
      </c>
      <c r="Q58" s="21"/>
    </row>
    <row r="59" spans="1:17" ht="19.5" customHeight="1" x14ac:dyDescent="0.25">
      <c r="B59" s="30" t="s">
        <v>163</v>
      </c>
      <c r="C59" s="13">
        <v>243329000</v>
      </c>
      <c r="D59" s="13">
        <v>38742000</v>
      </c>
      <c r="E59" s="13">
        <v>20051000</v>
      </c>
      <c r="F59" s="13"/>
      <c r="G59" s="13">
        <f t="shared" si="0"/>
        <v>20051000</v>
      </c>
      <c r="H59" s="13"/>
      <c r="I59" s="13">
        <v>11366000</v>
      </c>
      <c r="J59" s="13">
        <v>30277000</v>
      </c>
      <c r="K59" s="13"/>
      <c r="L59" s="13"/>
      <c r="M59" s="13"/>
      <c r="N59" s="14">
        <f t="shared" si="1"/>
        <v>343765000</v>
      </c>
      <c r="Q59" s="21"/>
    </row>
    <row r="60" spans="1:17" ht="19.5" customHeight="1" x14ac:dyDescent="0.25">
      <c r="A60" s="45"/>
      <c r="B60" s="30" t="s">
        <v>164</v>
      </c>
      <c r="C60" s="13">
        <v>364416000</v>
      </c>
      <c r="D60" s="13">
        <v>61789000</v>
      </c>
      <c r="E60" s="13">
        <v>31227000</v>
      </c>
      <c r="F60" s="13"/>
      <c r="G60" s="13">
        <f t="shared" si="0"/>
        <v>31227000</v>
      </c>
      <c r="H60" s="13"/>
      <c r="I60" s="13">
        <v>17068000</v>
      </c>
      <c r="J60" s="13">
        <v>53316000</v>
      </c>
      <c r="K60" s="13"/>
      <c r="L60" s="13"/>
      <c r="M60" s="13"/>
      <c r="N60" s="14">
        <f t="shared" si="1"/>
        <v>527816000</v>
      </c>
      <c r="Q60" s="21"/>
    </row>
    <row r="61" spans="1:17" s="17" customFormat="1" ht="19.5" customHeight="1" x14ac:dyDescent="0.25">
      <c r="A61" s="46"/>
      <c r="B61" s="30" t="s">
        <v>165</v>
      </c>
      <c r="C61" s="15">
        <v>72641000</v>
      </c>
      <c r="D61" s="15">
        <v>11015000</v>
      </c>
      <c r="E61" s="15">
        <v>11880000</v>
      </c>
      <c r="F61" s="15"/>
      <c r="G61" s="15">
        <f t="shared" si="0"/>
        <v>11880000</v>
      </c>
      <c r="H61" s="15"/>
      <c r="I61" s="15">
        <v>3296000</v>
      </c>
      <c r="J61" s="15">
        <v>14145000</v>
      </c>
      <c r="K61" s="15"/>
      <c r="L61" s="15"/>
      <c r="M61" s="16"/>
      <c r="N61" s="14">
        <f t="shared" si="1"/>
        <v>112977000</v>
      </c>
      <c r="Q61" s="21"/>
    </row>
    <row r="62" spans="1:17" ht="19.5" customHeight="1" x14ac:dyDescent="0.25">
      <c r="A62" s="45"/>
      <c r="B62" s="30" t="s">
        <v>202</v>
      </c>
      <c r="C62" s="18">
        <v>144484000</v>
      </c>
      <c r="D62" s="18">
        <v>21709000</v>
      </c>
      <c r="E62" s="18">
        <v>13850000</v>
      </c>
      <c r="F62" s="18"/>
      <c r="G62" s="18">
        <f t="shared" si="0"/>
        <v>13850000</v>
      </c>
      <c r="H62" s="18"/>
      <c r="I62" s="18">
        <v>4450000</v>
      </c>
      <c r="J62" s="18">
        <v>27771000</v>
      </c>
      <c r="K62" s="18"/>
      <c r="L62" s="18"/>
      <c r="M62" s="18"/>
      <c r="N62" s="14">
        <f t="shared" si="1"/>
        <v>212264000</v>
      </c>
      <c r="Q62" s="21"/>
    </row>
    <row r="63" spans="1:17" ht="19.5" customHeight="1" x14ac:dyDescent="0.25">
      <c r="B63" s="30" t="s">
        <v>52</v>
      </c>
      <c r="C63" s="18">
        <v>155366000</v>
      </c>
      <c r="D63" s="18">
        <v>21309000</v>
      </c>
      <c r="E63" s="18">
        <v>11322000</v>
      </c>
      <c r="F63" s="18"/>
      <c r="G63" s="18">
        <f t="shared" si="0"/>
        <v>11322000</v>
      </c>
      <c r="H63" s="18"/>
      <c r="I63" s="18">
        <v>4246000</v>
      </c>
      <c r="J63" s="18">
        <v>27033000</v>
      </c>
      <c r="K63" s="18"/>
      <c r="L63" s="18"/>
      <c r="M63" s="18"/>
      <c r="N63" s="14">
        <f t="shared" si="1"/>
        <v>219276000</v>
      </c>
      <c r="Q63" s="21"/>
    </row>
    <row r="64" spans="1:17" ht="19.5" customHeight="1" x14ac:dyDescent="0.25">
      <c r="A64" s="45"/>
      <c r="B64" s="30" t="s">
        <v>53</v>
      </c>
      <c r="C64" s="18">
        <v>220780000</v>
      </c>
      <c r="D64" s="18">
        <v>33219000</v>
      </c>
      <c r="E64" s="18">
        <v>13818000</v>
      </c>
      <c r="F64" s="18"/>
      <c r="G64" s="18">
        <f t="shared" si="0"/>
        <v>13818000</v>
      </c>
      <c r="H64" s="18"/>
      <c r="I64" s="18">
        <v>9405000</v>
      </c>
      <c r="J64" s="18">
        <v>41743000</v>
      </c>
      <c r="K64" s="18"/>
      <c r="L64" s="18"/>
      <c r="M64" s="18"/>
      <c r="N64" s="14">
        <f t="shared" si="1"/>
        <v>318965000</v>
      </c>
      <c r="Q64" s="21"/>
    </row>
    <row r="65" spans="1:17" ht="19.5" customHeight="1" x14ac:dyDescent="0.25">
      <c r="B65" s="30" t="s">
        <v>203</v>
      </c>
      <c r="C65" s="18">
        <v>175795000</v>
      </c>
      <c r="D65" s="18">
        <v>25150000</v>
      </c>
      <c r="E65" s="18">
        <v>15647000</v>
      </c>
      <c r="F65" s="18"/>
      <c r="G65" s="18">
        <f t="shared" si="0"/>
        <v>15647000</v>
      </c>
      <c r="H65" s="18"/>
      <c r="I65" s="18">
        <v>4657000</v>
      </c>
      <c r="J65" s="18">
        <v>23523000</v>
      </c>
      <c r="K65" s="18"/>
      <c r="L65" s="18"/>
      <c r="M65" s="18"/>
      <c r="N65" s="14">
        <f t="shared" si="1"/>
        <v>244772000</v>
      </c>
      <c r="Q65" s="21"/>
    </row>
    <row r="66" spans="1:17" ht="19.5" customHeight="1" x14ac:dyDescent="0.25">
      <c r="A66" s="45"/>
      <c r="B66" s="30" t="s">
        <v>54</v>
      </c>
      <c r="C66" s="18">
        <v>138659000</v>
      </c>
      <c r="D66" s="18">
        <v>19642000</v>
      </c>
      <c r="E66" s="18">
        <v>14151000</v>
      </c>
      <c r="F66" s="18"/>
      <c r="G66" s="18">
        <f t="shared" si="0"/>
        <v>14151000</v>
      </c>
      <c r="H66" s="18"/>
      <c r="I66" s="18">
        <v>4283000</v>
      </c>
      <c r="J66" s="18">
        <v>25604000</v>
      </c>
      <c r="K66" s="18"/>
      <c r="L66" s="18"/>
      <c r="M66" s="18"/>
      <c r="N66" s="14">
        <f t="shared" si="1"/>
        <v>202339000</v>
      </c>
      <c r="Q66" s="21"/>
    </row>
    <row r="67" spans="1:17" ht="19.5" customHeight="1" x14ac:dyDescent="0.25">
      <c r="B67" s="30" t="s">
        <v>113</v>
      </c>
      <c r="C67" s="18">
        <v>187601000</v>
      </c>
      <c r="D67" s="18">
        <v>27542000</v>
      </c>
      <c r="E67" s="18">
        <v>13412000</v>
      </c>
      <c r="F67" s="18"/>
      <c r="G67" s="18">
        <f t="shared" si="0"/>
        <v>13412000</v>
      </c>
      <c r="H67" s="18"/>
      <c r="I67" s="18">
        <v>5639000</v>
      </c>
      <c r="J67" s="18">
        <v>40208000</v>
      </c>
      <c r="K67" s="18"/>
      <c r="L67" s="18"/>
      <c r="M67" s="18"/>
      <c r="N67" s="14">
        <f t="shared" si="1"/>
        <v>274402000</v>
      </c>
      <c r="Q67" s="21"/>
    </row>
    <row r="68" spans="1:17" ht="19.5" customHeight="1" x14ac:dyDescent="0.25">
      <c r="A68" s="45"/>
      <c r="B68" s="30" t="s">
        <v>204</v>
      </c>
      <c r="C68" s="18">
        <v>201274000</v>
      </c>
      <c r="D68" s="18">
        <v>31120000</v>
      </c>
      <c r="E68" s="18">
        <v>17311000</v>
      </c>
      <c r="F68" s="18"/>
      <c r="G68" s="18">
        <f t="shared" si="0"/>
        <v>17311000</v>
      </c>
      <c r="H68" s="18"/>
      <c r="I68" s="18">
        <v>8514000</v>
      </c>
      <c r="J68" s="18">
        <v>21061000</v>
      </c>
      <c r="K68" s="18"/>
      <c r="L68" s="18"/>
      <c r="M68" s="18"/>
      <c r="N68" s="14">
        <f t="shared" si="1"/>
        <v>279280000</v>
      </c>
      <c r="Q68" s="21"/>
    </row>
    <row r="69" spans="1:17" ht="19.5" customHeight="1" x14ac:dyDescent="0.25">
      <c r="B69" s="30" t="s">
        <v>205</v>
      </c>
      <c r="C69" s="18">
        <v>170147000</v>
      </c>
      <c r="D69" s="18">
        <v>22140000</v>
      </c>
      <c r="E69" s="18">
        <v>14239000</v>
      </c>
      <c r="F69" s="18"/>
      <c r="G69" s="18">
        <f t="shared" si="0"/>
        <v>14239000</v>
      </c>
      <c r="H69" s="18"/>
      <c r="I69" s="18">
        <v>4834000</v>
      </c>
      <c r="J69" s="18">
        <v>19070000</v>
      </c>
      <c r="K69" s="18"/>
      <c r="L69" s="18"/>
      <c r="M69" s="18"/>
      <c r="N69" s="14">
        <f t="shared" si="1"/>
        <v>230430000</v>
      </c>
      <c r="Q69" s="21"/>
    </row>
    <row r="70" spans="1:17" ht="19.5" customHeight="1" x14ac:dyDescent="0.25">
      <c r="A70" s="45"/>
      <c r="B70" s="30" t="s">
        <v>55</v>
      </c>
      <c r="C70" s="18">
        <v>144350000</v>
      </c>
      <c r="D70" s="18">
        <v>20286000</v>
      </c>
      <c r="E70" s="18">
        <v>10539000</v>
      </c>
      <c r="F70" s="18"/>
      <c r="G70" s="18">
        <f t="shared" si="0"/>
        <v>10539000</v>
      </c>
      <c r="H70" s="18"/>
      <c r="I70" s="18">
        <v>4311000</v>
      </c>
      <c r="J70" s="18">
        <v>18965000</v>
      </c>
      <c r="K70" s="18"/>
      <c r="L70" s="18"/>
      <c r="M70" s="18"/>
      <c r="N70" s="14">
        <f t="shared" si="1"/>
        <v>198451000</v>
      </c>
      <c r="Q70" s="21"/>
    </row>
    <row r="71" spans="1:17" ht="19.5" customHeight="1" x14ac:dyDescent="0.25">
      <c r="B71" s="30" t="s">
        <v>56</v>
      </c>
      <c r="C71" s="18">
        <v>168271000</v>
      </c>
      <c r="D71" s="18">
        <v>24966000</v>
      </c>
      <c r="E71" s="18">
        <v>17627000</v>
      </c>
      <c r="F71" s="18"/>
      <c r="G71" s="18">
        <f t="shared" si="0"/>
        <v>17627000</v>
      </c>
      <c r="H71" s="18"/>
      <c r="I71" s="18">
        <v>5060000</v>
      </c>
      <c r="J71" s="18">
        <v>9640000</v>
      </c>
      <c r="K71" s="18"/>
      <c r="L71" s="18"/>
      <c r="M71" s="18"/>
      <c r="N71" s="14">
        <f t="shared" si="1"/>
        <v>225564000</v>
      </c>
      <c r="Q71" s="21"/>
    </row>
    <row r="72" spans="1:17" ht="19.5" customHeight="1" x14ac:dyDescent="0.25">
      <c r="A72" s="45"/>
      <c r="B72" s="30" t="s">
        <v>57</v>
      </c>
      <c r="C72" s="18">
        <v>141482000</v>
      </c>
      <c r="D72" s="18">
        <v>21238000</v>
      </c>
      <c r="E72" s="18">
        <v>10824000</v>
      </c>
      <c r="F72" s="18"/>
      <c r="G72" s="18">
        <f t="shared" si="0"/>
        <v>10824000</v>
      </c>
      <c r="H72" s="18"/>
      <c r="I72" s="18">
        <v>4092000</v>
      </c>
      <c r="J72" s="18">
        <v>29034000</v>
      </c>
      <c r="K72" s="18"/>
      <c r="L72" s="18"/>
      <c r="M72" s="18"/>
      <c r="N72" s="14">
        <f t="shared" si="1"/>
        <v>206670000</v>
      </c>
      <c r="Q72" s="21"/>
    </row>
    <row r="73" spans="1:17" ht="19.5" customHeight="1" x14ac:dyDescent="0.25">
      <c r="B73" s="30" t="s">
        <v>206</v>
      </c>
      <c r="C73" s="18">
        <v>162433000</v>
      </c>
      <c r="D73" s="18">
        <v>24285000</v>
      </c>
      <c r="E73" s="18">
        <v>11303000</v>
      </c>
      <c r="F73" s="18"/>
      <c r="G73" s="18">
        <f t="shared" ref="G73:G146" si="2">E73+F73</f>
        <v>11303000</v>
      </c>
      <c r="H73" s="18"/>
      <c r="I73" s="18">
        <v>5786000</v>
      </c>
      <c r="J73" s="18">
        <v>18347000</v>
      </c>
      <c r="K73" s="18"/>
      <c r="L73" s="18"/>
      <c r="M73" s="18"/>
      <c r="N73" s="14">
        <f t="shared" ref="N73:N136" si="3">SUM(C73,D73,G73,H73,I73,J73,K73,L73,M73)</f>
        <v>222154000</v>
      </c>
      <c r="Q73" s="21"/>
    </row>
    <row r="74" spans="1:17" ht="19.5" customHeight="1" x14ac:dyDescent="0.25">
      <c r="A74" s="45"/>
      <c r="B74" s="30" t="s">
        <v>58</v>
      </c>
      <c r="C74" s="18">
        <v>169556000</v>
      </c>
      <c r="D74" s="18">
        <v>24286000</v>
      </c>
      <c r="E74" s="18">
        <v>12364000</v>
      </c>
      <c r="F74" s="18"/>
      <c r="G74" s="18">
        <f t="shared" si="2"/>
        <v>12364000</v>
      </c>
      <c r="H74" s="18"/>
      <c r="I74" s="18">
        <v>5230000</v>
      </c>
      <c r="J74" s="18">
        <v>14090000</v>
      </c>
      <c r="K74" s="18"/>
      <c r="L74" s="18"/>
      <c r="M74" s="18"/>
      <c r="N74" s="14">
        <f t="shared" si="3"/>
        <v>225526000</v>
      </c>
      <c r="Q74" s="21"/>
    </row>
    <row r="75" spans="1:17" ht="19.5" customHeight="1" x14ac:dyDescent="0.25">
      <c r="B75" s="30" t="s">
        <v>59</v>
      </c>
      <c r="C75" s="18">
        <v>134480000</v>
      </c>
      <c r="D75" s="18">
        <v>20252000</v>
      </c>
      <c r="E75" s="18">
        <v>9528000</v>
      </c>
      <c r="F75" s="18"/>
      <c r="G75" s="18">
        <f t="shared" si="2"/>
        <v>9528000</v>
      </c>
      <c r="H75" s="18"/>
      <c r="I75" s="18">
        <v>4301000</v>
      </c>
      <c r="J75" s="18">
        <v>12245000</v>
      </c>
      <c r="K75" s="18"/>
      <c r="L75" s="18"/>
      <c r="M75" s="18"/>
      <c r="N75" s="14">
        <f t="shared" si="3"/>
        <v>180806000</v>
      </c>
      <c r="Q75" s="21"/>
    </row>
    <row r="76" spans="1:17" ht="19.5" customHeight="1" x14ac:dyDescent="0.25">
      <c r="A76" s="45"/>
      <c r="B76" s="30" t="s">
        <v>60</v>
      </c>
      <c r="C76" s="18">
        <v>111357000</v>
      </c>
      <c r="D76" s="18">
        <v>16495000</v>
      </c>
      <c r="E76" s="18">
        <v>8611000</v>
      </c>
      <c r="F76" s="18"/>
      <c r="G76" s="18">
        <f t="shared" si="2"/>
        <v>8611000</v>
      </c>
      <c r="H76" s="18"/>
      <c r="I76" s="18">
        <v>3155000</v>
      </c>
      <c r="J76" s="18">
        <v>16241000</v>
      </c>
      <c r="K76" s="18"/>
      <c r="L76" s="18"/>
      <c r="M76" s="18"/>
      <c r="N76" s="14">
        <f t="shared" si="3"/>
        <v>155859000</v>
      </c>
      <c r="Q76" s="21"/>
    </row>
    <row r="77" spans="1:17" ht="19.5" customHeight="1" x14ac:dyDescent="0.25">
      <c r="B77" s="30" t="s">
        <v>61</v>
      </c>
      <c r="C77" s="18">
        <v>106949000</v>
      </c>
      <c r="D77" s="18">
        <v>14354000</v>
      </c>
      <c r="E77" s="18">
        <v>8758000</v>
      </c>
      <c r="F77" s="18"/>
      <c r="G77" s="18">
        <f t="shared" si="2"/>
        <v>8758000</v>
      </c>
      <c r="H77" s="18"/>
      <c r="I77" s="18">
        <v>2797000</v>
      </c>
      <c r="J77" s="18">
        <v>11997000</v>
      </c>
      <c r="K77" s="18"/>
      <c r="L77" s="18"/>
      <c r="M77" s="18"/>
      <c r="N77" s="14">
        <f t="shared" si="3"/>
        <v>144855000</v>
      </c>
      <c r="Q77" s="21"/>
    </row>
    <row r="78" spans="1:17" ht="19.5" customHeight="1" x14ac:dyDescent="0.25">
      <c r="A78" s="45"/>
      <c r="B78" s="30" t="s">
        <v>62</v>
      </c>
      <c r="C78" s="18">
        <v>96193000</v>
      </c>
      <c r="D78" s="18">
        <v>12259000</v>
      </c>
      <c r="E78" s="18">
        <v>12410000</v>
      </c>
      <c r="F78" s="18"/>
      <c r="G78" s="18">
        <f t="shared" si="2"/>
        <v>12410000</v>
      </c>
      <c r="H78" s="18"/>
      <c r="I78" s="18">
        <v>1990000</v>
      </c>
      <c r="J78" s="18">
        <v>11631000</v>
      </c>
      <c r="K78" s="18"/>
      <c r="L78" s="18"/>
      <c r="M78" s="18"/>
      <c r="N78" s="14">
        <f t="shared" si="3"/>
        <v>134483000</v>
      </c>
      <c r="Q78" s="21"/>
    </row>
    <row r="79" spans="1:17" ht="19.5" customHeight="1" x14ac:dyDescent="0.25">
      <c r="B79" s="30" t="s">
        <v>63</v>
      </c>
      <c r="C79" s="18">
        <v>98715000</v>
      </c>
      <c r="D79" s="18">
        <v>14967000</v>
      </c>
      <c r="E79" s="18">
        <v>7163000</v>
      </c>
      <c r="F79" s="18"/>
      <c r="G79" s="18">
        <f t="shared" si="2"/>
        <v>7163000</v>
      </c>
      <c r="H79" s="18"/>
      <c r="I79" s="18">
        <v>2650000</v>
      </c>
      <c r="J79" s="18">
        <v>27767000</v>
      </c>
      <c r="K79" s="18"/>
      <c r="L79" s="18"/>
      <c r="M79" s="18"/>
      <c r="N79" s="14">
        <f t="shared" si="3"/>
        <v>151262000</v>
      </c>
      <c r="Q79" s="21"/>
    </row>
    <row r="80" spans="1:17" ht="19.5" customHeight="1" x14ac:dyDescent="0.25">
      <c r="A80" s="45"/>
      <c r="B80" s="30" t="s">
        <v>64</v>
      </c>
      <c r="C80" s="18">
        <v>117614000</v>
      </c>
      <c r="D80" s="18">
        <v>13979000</v>
      </c>
      <c r="E80" s="18">
        <v>10187000</v>
      </c>
      <c r="F80" s="18"/>
      <c r="G80" s="18">
        <f t="shared" si="2"/>
        <v>10187000</v>
      </c>
      <c r="H80" s="18"/>
      <c r="I80" s="18">
        <v>2599000</v>
      </c>
      <c r="J80" s="18">
        <v>16241000</v>
      </c>
      <c r="K80" s="18"/>
      <c r="L80" s="18"/>
      <c r="M80" s="18"/>
      <c r="N80" s="14">
        <f t="shared" si="3"/>
        <v>160620000</v>
      </c>
      <c r="Q80" s="21"/>
    </row>
    <row r="81" spans="1:17" ht="19.5" customHeight="1" x14ac:dyDescent="0.25">
      <c r="B81" s="30" t="s">
        <v>127</v>
      </c>
      <c r="C81" s="18">
        <v>116746000</v>
      </c>
      <c r="D81" s="18">
        <v>17007000</v>
      </c>
      <c r="E81" s="18">
        <v>9285000</v>
      </c>
      <c r="F81" s="18"/>
      <c r="G81" s="18">
        <f t="shared" si="2"/>
        <v>9285000</v>
      </c>
      <c r="H81" s="18"/>
      <c r="I81" s="18">
        <v>3326000</v>
      </c>
      <c r="J81" s="18">
        <v>15717000</v>
      </c>
      <c r="K81" s="18"/>
      <c r="L81" s="18"/>
      <c r="M81" s="18"/>
      <c r="N81" s="14">
        <f t="shared" si="3"/>
        <v>162081000</v>
      </c>
      <c r="Q81" s="21"/>
    </row>
    <row r="82" spans="1:17" ht="19.5" customHeight="1" x14ac:dyDescent="0.25">
      <c r="A82" s="45"/>
      <c r="B82" s="30" t="s">
        <v>65</v>
      </c>
      <c r="C82" s="18">
        <v>198482000</v>
      </c>
      <c r="D82" s="18">
        <v>27632000</v>
      </c>
      <c r="E82" s="18">
        <v>18928000</v>
      </c>
      <c r="F82" s="18"/>
      <c r="G82" s="18">
        <f t="shared" si="2"/>
        <v>18928000</v>
      </c>
      <c r="H82" s="18"/>
      <c r="I82" s="18">
        <v>5256000</v>
      </c>
      <c r="J82" s="18">
        <v>19910000</v>
      </c>
      <c r="K82" s="18"/>
      <c r="L82" s="18"/>
      <c r="M82" s="18"/>
      <c r="N82" s="14">
        <f t="shared" si="3"/>
        <v>270208000</v>
      </c>
      <c r="Q82" s="21"/>
    </row>
    <row r="83" spans="1:17" ht="19.5" customHeight="1" x14ac:dyDescent="0.25">
      <c r="B83" s="30" t="s">
        <v>66</v>
      </c>
      <c r="C83" s="48">
        <v>68959000</v>
      </c>
      <c r="D83" s="48">
        <v>9941000</v>
      </c>
      <c r="E83" s="48">
        <v>8656000</v>
      </c>
      <c r="F83" s="48"/>
      <c r="G83" s="48">
        <f t="shared" si="2"/>
        <v>8656000</v>
      </c>
      <c r="H83" s="48"/>
      <c r="I83" s="48">
        <v>1768000</v>
      </c>
      <c r="J83" s="48">
        <v>10740000</v>
      </c>
      <c r="K83" s="48"/>
      <c r="L83" s="48"/>
      <c r="M83" s="48"/>
      <c r="N83" s="49">
        <f t="shared" si="3"/>
        <v>100064000</v>
      </c>
      <c r="Q83" s="21"/>
    </row>
    <row r="84" spans="1:17" ht="19.5" customHeight="1" x14ac:dyDescent="0.25">
      <c r="A84" s="45"/>
      <c r="B84" s="30" t="s">
        <v>67</v>
      </c>
      <c r="C84" s="18">
        <v>119996000</v>
      </c>
      <c r="D84" s="18">
        <v>17715000</v>
      </c>
      <c r="E84" s="18">
        <v>12070000</v>
      </c>
      <c r="F84" s="18"/>
      <c r="G84" s="18">
        <f t="shared" si="2"/>
        <v>12070000</v>
      </c>
      <c r="H84" s="18"/>
      <c r="I84" s="18">
        <v>3288000</v>
      </c>
      <c r="J84" s="18">
        <v>13739000</v>
      </c>
      <c r="K84" s="18"/>
      <c r="L84" s="18"/>
      <c r="M84" s="18"/>
      <c r="N84" s="14">
        <f t="shared" si="3"/>
        <v>166808000</v>
      </c>
      <c r="Q84" s="21"/>
    </row>
    <row r="85" spans="1:17" ht="19.5" customHeight="1" x14ac:dyDescent="0.25">
      <c r="B85" s="30" t="s">
        <v>68</v>
      </c>
      <c r="C85" s="18">
        <v>86247000</v>
      </c>
      <c r="D85" s="18">
        <v>11717000</v>
      </c>
      <c r="E85" s="18">
        <v>7691000</v>
      </c>
      <c r="F85" s="18"/>
      <c r="G85" s="18">
        <f t="shared" si="2"/>
        <v>7691000</v>
      </c>
      <c r="H85" s="18"/>
      <c r="I85" s="18">
        <v>2387000</v>
      </c>
      <c r="J85" s="18">
        <v>15038000</v>
      </c>
      <c r="K85" s="18"/>
      <c r="L85" s="18"/>
      <c r="M85" s="18"/>
      <c r="N85" s="14">
        <f t="shared" si="3"/>
        <v>123080000</v>
      </c>
      <c r="Q85" s="21"/>
    </row>
    <row r="86" spans="1:17" ht="19.5" customHeight="1" x14ac:dyDescent="0.25">
      <c r="A86" s="45"/>
      <c r="B86" s="30" t="s">
        <v>114</v>
      </c>
      <c r="C86" s="18">
        <v>103952000</v>
      </c>
      <c r="D86" s="18">
        <v>14683000</v>
      </c>
      <c r="E86" s="18">
        <v>9797000</v>
      </c>
      <c r="F86" s="18"/>
      <c r="G86" s="18">
        <f t="shared" si="2"/>
        <v>9797000</v>
      </c>
      <c r="H86" s="18"/>
      <c r="I86" s="18">
        <v>2902000</v>
      </c>
      <c r="J86" s="18">
        <v>17194000</v>
      </c>
      <c r="K86" s="18"/>
      <c r="L86" s="18"/>
      <c r="M86" s="18"/>
      <c r="N86" s="14">
        <f t="shared" si="3"/>
        <v>148528000</v>
      </c>
      <c r="Q86" s="21"/>
    </row>
    <row r="87" spans="1:17" ht="19.5" customHeight="1" x14ac:dyDescent="0.25">
      <c r="B87" s="30" t="s">
        <v>69</v>
      </c>
      <c r="C87" s="18">
        <v>85750000</v>
      </c>
      <c r="D87" s="18">
        <v>10934000</v>
      </c>
      <c r="E87" s="18">
        <v>9898000</v>
      </c>
      <c r="F87" s="18"/>
      <c r="G87" s="18">
        <f t="shared" si="2"/>
        <v>9898000</v>
      </c>
      <c r="H87" s="18"/>
      <c r="I87" s="18">
        <v>2171000</v>
      </c>
      <c r="J87" s="18">
        <v>15811000</v>
      </c>
      <c r="K87" s="18"/>
      <c r="L87" s="18"/>
      <c r="M87" s="18"/>
      <c r="N87" s="14">
        <f t="shared" si="3"/>
        <v>124564000</v>
      </c>
      <c r="Q87" s="21"/>
    </row>
    <row r="88" spans="1:17" ht="19.5" customHeight="1" x14ac:dyDescent="0.25">
      <c r="A88" s="45"/>
      <c r="B88" s="30" t="s">
        <v>70</v>
      </c>
      <c r="C88" s="18">
        <v>114251000</v>
      </c>
      <c r="D88" s="18">
        <v>15879000</v>
      </c>
      <c r="E88" s="18">
        <v>14220000</v>
      </c>
      <c r="F88" s="18"/>
      <c r="G88" s="18">
        <f t="shared" si="2"/>
        <v>14220000</v>
      </c>
      <c r="H88" s="18"/>
      <c r="I88" s="18">
        <v>3392000</v>
      </c>
      <c r="J88" s="18">
        <v>9432000</v>
      </c>
      <c r="K88" s="18"/>
      <c r="L88" s="18"/>
      <c r="M88" s="18"/>
      <c r="N88" s="14">
        <f t="shared" si="3"/>
        <v>157174000</v>
      </c>
      <c r="Q88" s="21"/>
    </row>
    <row r="89" spans="1:17" ht="19.5" customHeight="1" x14ac:dyDescent="0.25">
      <c r="B89" s="30" t="s">
        <v>71</v>
      </c>
      <c r="C89" s="18">
        <v>91490000</v>
      </c>
      <c r="D89" s="18">
        <v>13086000</v>
      </c>
      <c r="E89" s="18">
        <v>7675000</v>
      </c>
      <c r="F89" s="18"/>
      <c r="G89" s="18">
        <f t="shared" si="2"/>
        <v>7675000</v>
      </c>
      <c r="H89" s="18"/>
      <c r="I89" s="18">
        <v>2505000</v>
      </c>
      <c r="J89" s="18">
        <v>11531000</v>
      </c>
      <c r="K89" s="18"/>
      <c r="L89" s="18"/>
      <c r="M89" s="18"/>
      <c r="N89" s="14">
        <f t="shared" si="3"/>
        <v>126287000</v>
      </c>
      <c r="Q89" s="21"/>
    </row>
    <row r="90" spans="1:17" ht="19.5" customHeight="1" x14ac:dyDescent="0.25">
      <c r="A90" s="45"/>
      <c r="B90" s="30" t="s">
        <v>72</v>
      </c>
      <c r="C90" s="18">
        <v>132641000</v>
      </c>
      <c r="D90" s="18">
        <v>16120000</v>
      </c>
      <c r="E90" s="18">
        <v>7999000</v>
      </c>
      <c r="F90" s="18"/>
      <c r="G90" s="18">
        <f t="shared" si="2"/>
        <v>7999000</v>
      </c>
      <c r="H90" s="18"/>
      <c r="I90" s="18">
        <v>3050000</v>
      </c>
      <c r="J90" s="18">
        <v>24521000</v>
      </c>
      <c r="K90" s="18"/>
      <c r="L90" s="18"/>
      <c r="M90" s="18"/>
      <c r="N90" s="14">
        <f t="shared" si="3"/>
        <v>184331000</v>
      </c>
      <c r="Q90" s="21"/>
    </row>
    <row r="91" spans="1:17" ht="19.5" customHeight="1" x14ac:dyDescent="0.25">
      <c r="B91" s="30" t="s">
        <v>73</v>
      </c>
      <c r="C91" s="18">
        <v>105798000</v>
      </c>
      <c r="D91" s="18">
        <v>12993000</v>
      </c>
      <c r="E91" s="18">
        <v>10932000</v>
      </c>
      <c r="F91" s="18"/>
      <c r="G91" s="18">
        <f t="shared" si="2"/>
        <v>10932000</v>
      </c>
      <c r="H91" s="18"/>
      <c r="I91" s="18">
        <v>2567000</v>
      </c>
      <c r="J91" s="18">
        <v>26724000</v>
      </c>
      <c r="K91" s="18"/>
      <c r="L91" s="18"/>
      <c r="M91" s="18"/>
      <c r="N91" s="14">
        <f t="shared" si="3"/>
        <v>159014000</v>
      </c>
      <c r="Q91" s="21"/>
    </row>
    <row r="92" spans="1:17" ht="19.5" customHeight="1" x14ac:dyDescent="0.25">
      <c r="A92" s="45"/>
      <c r="B92" s="30" t="s">
        <v>74</v>
      </c>
      <c r="C92" s="48">
        <v>113205000</v>
      </c>
      <c r="D92" s="48">
        <v>15113000</v>
      </c>
      <c r="E92" s="48">
        <v>7464000</v>
      </c>
      <c r="F92" s="48"/>
      <c r="G92" s="48">
        <f t="shared" si="2"/>
        <v>7464000</v>
      </c>
      <c r="H92" s="48"/>
      <c r="I92" s="48">
        <v>2450000</v>
      </c>
      <c r="J92" s="48">
        <v>17823000</v>
      </c>
      <c r="K92" s="48"/>
      <c r="L92" s="48"/>
      <c r="M92" s="48"/>
      <c r="N92" s="49">
        <f t="shared" si="3"/>
        <v>156055000</v>
      </c>
      <c r="Q92" s="21"/>
    </row>
    <row r="93" spans="1:17" ht="19.5" customHeight="1" x14ac:dyDescent="0.25">
      <c r="B93" s="30" t="s">
        <v>75</v>
      </c>
      <c r="C93" s="18">
        <v>93460000</v>
      </c>
      <c r="D93" s="18">
        <v>12083000</v>
      </c>
      <c r="E93" s="18">
        <v>9412000</v>
      </c>
      <c r="F93" s="18"/>
      <c r="G93" s="18">
        <f t="shared" si="2"/>
        <v>9412000</v>
      </c>
      <c r="H93" s="18"/>
      <c r="I93" s="18">
        <v>2256000</v>
      </c>
      <c r="J93" s="18">
        <v>16876000</v>
      </c>
      <c r="K93" s="18"/>
      <c r="L93" s="18"/>
      <c r="M93" s="18"/>
      <c r="N93" s="14">
        <f t="shared" si="3"/>
        <v>134087000</v>
      </c>
      <c r="Q93" s="21"/>
    </row>
    <row r="94" spans="1:17" ht="19.5" customHeight="1" x14ac:dyDescent="0.25">
      <c r="A94" s="45"/>
      <c r="B94" s="30" t="s">
        <v>76</v>
      </c>
      <c r="C94" s="18">
        <v>66751000</v>
      </c>
      <c r="D94" s="18">
        <v>8492000</v>
      </c>
      <c r="E94" s="18">
        <v>7739000</v>
      </c>
      <c r="F94" s="18"/>
      <c r="G94" s="18">
        <f t="shared" si="2"/>
        <v>7739000</v>
      </c>
      <c r="H94" s="18"/>
      <c r="I94" s="18">
        <v>1432000</v>
      </c>
      <c r="J94" s="18">
        <v>18871000</v>
      </c>
      <c r="K94" s="18"/>
      <c r="L94" s="18"/>
      <c r="M94" s="18"/>
      <c r="N94" s="14">
        <f t="shared" si="3"/>
        <v>103285000</v>
      </c>
      <c r="Q94" s="21"/>
    </row>
    <row r="95" spans="1:17" ht="19.5" customHeight="1" x14ac:dyDescent="0.25">
      <c r="B95" s="30" t="s">
        <v>77</v>
      </c>
      <c r="C95" s="18">
        <v>102670000</v>
      </c>
      <c r="D95" s="18">
        <v>13664000</v>
      </c>
      <c r="E95" s="18">
        <v>7603000</v>
      </c>
      <c r="F95" s="18"/>
      <c r="G95" s="18">
        <f t="shared" si="2"/>
        <v>7603000</v>
      </c>
      <c r="H95" s="18"/>
      <c r="I95" s="18">
        <v>2733000</v>
      </c>
      <c r="J95" s="18">
        <v>23471000</v>
      </c>
      <c r="K95" s="18"/>
      <c r="L95" s="18"/>
      <c r="M95" s="18"/>
      <c r="N95" s="14">
        <f t="shared" si="3"/>
        <v>150141000</v>
      </c>
      <c r="Q95" s="21"/>
    </row>
    <row r="96" spans="1:17" ht="19.5" customHeight="1" x14ac:dyDescent="0.25">
      <c r="A96" s="45"/>
      <c r="B96" s="30" t="s">
        <v>78</v>
      </c>
      <c r="C96" s="18">
        <v>83862000</v>
      </c>
      <c r="D96" s="18">
        <v>10599000</v>
      </c>
      <c r="E96" s="18">
        <v>7819000</v>
      </c>
      <c r="F96" s="18"/>
      <c r="G96" s="18">
        <f t="shared" si="2"/>
        <v>7819000</v>
      </c>
      <c r="H96" s="18"/>
      <c r="I96" s="18">
        <v>2011000</v>
      </c>
      <c r="J96" s="18">
        <v>13621000</v>
      </c>
      <c r="K96" s="18"/>
      <c r="L96" s="18"/>
      <c r="M96" s="18"/>
      <c r="N96" s="14">
        <f t="shared" si="3"/>
        <v>117912000</v>
      </c>
      <c r="Q96" s="21"/>
    </row>
    <row r="97" spans="1:17" ht="19.5" customHeight="1" x14ac:dyDescent="0.25">
      <c r="B97" s="30" t="s">
        <v>79</v>
      </c>
      <c r="C97" s="18">
        <v>120448000</v>
      </c>
      <c r="D97" s="18">
        <v>15370000</v>
      </c>
      <c r="E97" s="18">
        <v>12128000</v>
      </c>
      <c r="F97" s="18"/>
      <c r="G97" s="18">
        <f t="shared" si="2"/>
        <v>12128000</v>
      </c>
      <c r="H97" s="18"/>
      <c r="I97" s="18">
        <v>3125000</v>
      </c>
      <c r="J97" s="18">
        <v>8377000</v>
      </c>
      <c r="K97" s="18"/>
      <c r="L97" s="18"/>
      <c r="M97" s="18"/>
      <c r="N97" s="14">
        <f t="shared" si="3"/>
        <v>159448000</v>
      </c>
      <c r="Q97" s="21"/>
    </row>
    <row r="98" spans="1:17" ht="19.5" customHeight="1" x14ac:dyDescent="0.25">
      <c r="A98" s="45"/>
      <c r="B98" s="30" t="s">
        <v>80</v>
      </c>
      <c r="C98" s="18">
        <v>56044000</v>
      </c>
      <c r="D98" s="18">
        <v>7701000</v>
      </c>
      <c r="E98" s="18">
        <v>6166000</v>
      </c>
      <c r="F98" s="18"/>
      <c r="G98" s="18">
        <f t="shared" si="2"/>
        <v>6166000</v>
      </c>
      <c r="H98" s="18"/>
      <c r="I98" s="18">
        <v>1361000</v>
      </c>
      <c r="J98" s="18">
        <v>8141000</v>
      </c>
      <c r="K98" s="18"/>
      <c r="L98" s="18"/>
      <c r="M98" s="18"/>
      <c r="N98" s="14">
        <f t="shared" si="3"/>
        <v>79413000</v>
      </c>
      <c r="Q98" s="21"/>
    </row>
    <row r="99" spans="1:17" ht="19.5" customHeight="1" x14ac:dyDescent="0.25">
      <c r="B99" s="30" t="s">
        <v>81</v>
      </c>
      <c r="C99" s="18">
        <v>83369000</v>
      </c>
      <c r="D99" s="18">
        <v>10350000</v>
      </c>
      <c r="E99" s="18">
        <v>7955000</v>
      </c>
      <c r="F99" s="18"/>
      <c r="G99" s="18">
        <f t="shared" si="2"/>
        <v>7955000</v>
      </c>
      <c r="H99" s="18"/>
      <c r="I99" s="18">
        <v>1820000</v>
      </c>
      <c r="J99" s="18">
        <v>10949000</v>
      </c>
      <c r="K99" s="18"/>
      <c r="L99" s="18"/>
      <c r="M99" s="18"/>
      <c r="N99" s="14">
        <f t="shared" si="3"/>
        <v>114443000</v>
      </c>
      <c r="Q99" s="21"/>
    </row>
    <row r="100" spans="1:17" ht="19.5" customHeight="1" x14ac:dyDescent="0.25">
      <c r="A100" s="45"/>
      <c r="B100" s="30" t="s">
        <v>82</v>
      </c>
      <c r="C100" s="18">
        <v>56680000</v>
      </c>
      <c r="D100" s="18">
        <v>7084000</v>
      </c>
      <c r="E100" s="18">
        <v>5823000</v>
      </c>
      <c r="F100" s="18"/>
      <c r="G100" s="18">
        <f t="shared" si="2"/>
        <v>5823000</v>
      </c>
      <c r="H100" s="18"/>
      <c r="I100" s="18">
        <v>1437000</v>
      </c>
      <c r="J100" s="18">
        <v>11536000</v>
      </c>
      <c r="K100" s="18"/>
      <c r="L100" s="18"/>
      <c r="M100" s="18"/>
      <c r="N100" s="14">
        <f t="shared" si="3"/>
        <v>82560000</v>
      </c>
      <c r="Q100" s="21"/>
    </row>
    <row r="101" spans="1:17" ht="19.5" customHeight="1" x14ac:dyDescent="0.25">
      <c r="B101" s="30" t="s">
        <v>174</v>
      </c>
      <c r="C101" s="18">
        <v>83900000</v>
      </c>
      <c r="D101" s="18">
        <v>10554000</v>
      </c>
      <c r="E101" s="18">
        <v>6390000</v>
      </c>
      <c r="F101" s="18"/>
      <c r="G101" s="18">
        <f t="shared" si="2"/>
        <v>6390000</v>
      </c>
      <c r="H101" s="18"/>
      <c r="I101" s="18">
        <v>2130000</v>
      </c>
      <c r="J101" s="18">
        <v>20432000</v>
      </c>
      <c r="K101" s="18"/>
      <c r="L101" s="18"/>
      <c r="M101" s="18"/>
      <c r="N101" s="14">
        <f t="shared" si="3"/>
        <v>123406000</v>
      </c>
      <c r="Q101" s="21"/>
    </row>
    <row r="102" spans="1:17" ht="19.5" customHeight="1" x14ac:dyDescent="0.25">
      <c r="A102" s="45"/>
      <c r="B102" s="30" t="s">
        <v>83</v>
      </c>
      <c r="C102" s="18">
        <v>92375000</v>
      </c>
      <c r="D102" s="18">
        <v>12419000</v>
      </c>
      <c r="E102" s="18">
        <v>5629000</v>
      </c>
      <c r="F102" s="18"/>
      <c r="G102" s="18">
        <f t="shared" si="2"/>
        <v>5629000</v>
      </c>
      <c r="H102" s="18"/>
      <c r="I102" s="18">
        <v>2335000</v>
      </c>
      <c r="J102" s="18">
        <v>15717000</v>
      </c>
      <c r="K102" s="18"/>
      <c r="L102" s="18"/>
      <c r="M102" s="18"/>
      <c r="N102" s="14">
        <f t="shared" si="3"/>
        <v>128475000</v>
      </c>
      <c r="Q102" s="21"/>
    </row>
    <row r="103" spans="1:17" ht="19.5" customHeight="1" x14ac:dyDescent="0.25">
      <c r="B103" s="30" t="s">
        <v>84</v>
      </c>
      <c r="C103" s="18">
        <v>34933000</v>
      </c>
      <c r="D103" s="18">
        <v>5158000</v>
      </c>
      <c r="E103" s="18">
        <v>6001000</v>
      </c>
      <c r="F103" s="18"/>
      <c r="G103" s="18">
        <f t="shared" si="2"/>
        <v>6001000</v>
      </c>
      <c r="H103" s="18"/>
      <c r="I103" s="18">
        <v>918000</v>
      </c>
      <c r="J103" s="18">
        <v>33540000</v>
      </c>
      <c r="K103" s="18"/>
      <c r="L103" s="18"/>
      <c r="M103" s="18"/>
      <c r="N103" s="14">
        <f t="shared" si="3"/>
        <v>80550000</v>
      </c>
      <c r="Q103" s="21"/>
    </row>
    <row r="104" spans="1:17" ht="19.5" customHeight="1" x14ac:dyDescent="0.25">
      <c r="A104" s="45"/>
      <c r="B104" s="30" t="s">
        <v>175</v>
      </c>
      <c r="C104" s="18">
        <v>198954000</v>
      </c>
      <c r="D104" s="18">
        <v>29831000</v>
      </c>
      <c r="E104" s="18">
        <v>6414000</v>
      </c>
      <c r="F104" s="18"/>
      <c r="G104" s="18">
        <f t="shared" si="2"/>
        <v>6414000</v>
      </c>
      <c r="H104" s="18"/>
      <c r="I104" s="18">
        <v>5584000</v>
      </c>
      <c r="J104" s="18">
        <v>24623000</v>
      </c>
      <c r="K104" s="18"/>
      <c r="L104" s="18"/>
      <c r="M104" s="18"/>
      <c r="N104" s="14">
        <f t="shared" si="3"/>
        <v>265406000</v>
      </c>
      <c r="Q104" s="21"/>
    </row>
    <row r="105" spans="1:17" ht="19.5" customHeight="1" x14ac:dyDescent="0.25">
      <c r="B105" s="30" t="s">
        <v>85</v>
      </c>
      <c r="C105" s="18">
        <v>60697000</v>
      </c>
      <c r="D105" s="18">
        <v>8417000</v>
      </c>
      <c r="E105" s="18">
        <v>4974000</v>
      </c>
      <c r="F105" s="18"/>
      <c r="G105" s="18">
        <f t="shared" si="2"/>
        <v>4974000</v>
      </c>
      <c r="H105" s="18"/>
      <c r="I105" s="18">
        <v>1546000</v>
      </c>
      <c r="J105" s="18">
        <v>18758000</v>
      </c>
      <c r="K105" s="18"/>
      <c r="L105" s="18"/>
      <c r="M105" s="18"/>
      <c r="N105" s="14">
        <f t="shared" si="3"/>
        <v>94392000</v>
      </c>
      <c r="Q105" s="21"/>
    </row>
    <row r="106" spans="1:17" ht="19.5" customHeight="1" x14ac:dyDescent="0.25">
      <c r="A106" s="45"/>
      <c r="B106" s="30" t="s">
        <v>86</v>
      </c>
      <c r="C106" s="18">
        <v>107120000</v>
      </c>
      <c r="D106" s="18">
        <v>15732000</v>
      </c>
      <c r="E106" s="18">
        <v>4795000</v>
      </c>
      <c r="F106" s="18"/>
      <c r="G106" s="18">
        <f t="shared" si="2"/>
        <v>4795000</v>
      </c>
      <c r="H106" s="18"/>
      <c r="I106" s="18">
        <v>3330000</v>
      </c>
      <c r="J106" s="18">
        <v>28937000</v>
      </c>
      <c r="K106" s="18"/>
      <c r="L106" s="18"/>
      <c r="M106" s="18"/>
      <c r="N106" s="14">
        <f t="shared" si="3"/>
        <v>159914000</v>
      </c>
      <c r="Q106" s="21"/>
    </row>
    <row r="107" spans="1:17" ht="19.5" customHeight="1" x14ac:dyDescent="0.25">
      <c r="B107" s="30" t="s">
        <v>87</v>
      </c>
      <c r="C107" s="18">
        <v>146812000</v>
      </c>
      <c r="D107" s="18">
        <v>21876000</v>
      </c>
      <c r="E107" s="18">
        <v>9191000</v>
      </c>
      <c r="F107" s="18"/>
      <c r="G107" s="18">
        <f t="shared" si="2"/>
        <v>9191000</v>
      </c>
      <c r="H107" s="18"/>
      <c r="I107" s="18">
        <v>4925000</v>
      </c>
      <c r="J107" s="18">
        <v>20439000</v>
      </c>
      <c r="K107" s="18"/>
      <c r="L107" s="18"/>
      <c r="M107" s="18"/>
      <c r="N107" s="14">
        <f t="shared" si="3"/>
        <v>203243000</v>
      </c>
      <c r="Q107" s="21"/>
    </row>
    <row r="108" spans="1:17" ht="19.5" customHeight="1" x14ac:dyDescent="0.25">
      <c r="A108" s="45"/>
      <c r="B108" s="30" t="s">
        <v>115</v>
      </c>
      <c r="C108" s="18">
        <v>359532000</v>
      </c>
      <c r="D108" s="18">
        <v>57566000</v>
      </c>
      <c r="E108" s="18">
        <v>11464000</v>
      </c>
      <c r="F108" s="18"/>
      <c r="G108" s="18">
        <f t="shared" si="2"/>
        <v>11464000</v>
      </c>
      <c r="H108" s="18"/>
      <c r="I108" s="18">
        <v>16325000</v>
      </c>
      <c r="J108" s="18">
        <v>62277000</v>
      </c>
      <c r="K108" s="18"/>
      <c r="L108" s="18"/>
      <c r="M108" s="18"/>
      <c r="N108" s="14">
        <f t="shared" si="3"/>
        <v>507164000</v>
      </c>
      <c r="Q108" s="21"/>
    </row>
    <row r="109" spans="1:17" ht="19.5" customHeight="1" x14ac:dyDescent="0.25">
      <c r="B109" s="30" t="s">
        <v>116</v>
      </c>
      <c r="C109" s="18">
        <v>42602000</v>
      </c>
      <c r="D109" s="18">
        <v>6297000</v>
      </c>
      <c r="E109" s="18">
        <v>6050000</v>
      </c>
      <c r="F109" s="18"/>
      <c r="G109" s="18">
        <f t="shared" si="2"/>
        <v>6050000</v>
      </c>
      <c r="H109" s="18"/>
      <c r="I109" s="18">
        <v>1052000</v>
      </c>
      <c r="J109" s="18">
        <v>22488000</v>
      </c>
      <c r="K109" s="18"/>
      <c r="L109" s="18"/>
      <c r="M109" s="18"/>
      <c r="N109" s="14">
        <f t="shared" si="3"/>
        <v>78489000</v>
      </c>
      <c r="Q109" s="21"/>
    </row>
    <row r="110" spans="1:17" ht="19.5" customHeight="1" x14ac:dyDescent="0.25">
      <c r="A110" s="45"/>
      <c r="B110" s="30" t="s">
        <v>88</v>
      </c>
      <c r="C110" s="18">
        <v>43757000</v>
      </c>
      <c r="D110" s="18">
        <v>5825000</v>
      </c>
      <c r="E110" s="18">
        <v>6331000</v>
      </c>
      <c r="F110" s="18"/>
      <c r="G110" s="18">
        <f t="shared" si="2"/>
        <v>6331000</v>
      </c>
      <c r="H110" s="18"/>
      <c r="I110" s="18">
        <v>1129000</v>
      </c>
      <c r="J110" s="18">
        <v>14001000</v>
      </c>
      <c r="K110" s="18"/>
      <c r="L110" s="18"/>
      <c r="M110" s="18"/>
      <c r="N110" s="14">
        <f t="shared" si="3"/>
        <v>71043000</v>
      </c>
      <c r="Q110" s="21"/>
    </row>
    <row r="111" spans="1:17" ht="19.5" customHeight="1" x14ac:dyDescent="0.25">
      <c r="B111" s="30" t="s">
        <v>226</v>
      </c>
      <c r="C111" s="18">
        <v>59579000</v>
      </c>
      <c r="D111" s="18">
        <v>8975000</v>
      </c>
      <c r="E111" s="18">
        <v>5152000</v>
      </c>
      <c r="F111" s="18"/>
      <c r="G111" s="18">
        <f t="shared" si="2"/>
        <v>5152000</v>
      </c>
      <c r="H111" s="18"/>
      <c r="I111" s="18">
        <v>1678000</v>
      </c>
      <c r="J111" s="18">
        <v>24099000</v>
      </c>
      <c r="K111" s="18"/>
      <c r="L111" s="18"/>
      <c r="M111" s="18"/>
      <c r="N111" s="14">
        <f t="shared" si="3"/>
        <v>99483000</v>
      </c>
      <c r="Q111" s="21"/>
    </row>
    <row r="112" spans="1:17" ht="19.5" customHeight="1" x14ac:dyDescent="0.25">
      <c r="A112" s="45"/>
      <c r="B112" s="30" t="s">
        <v>122</v>
      </c>
      <c r="C112" s="18">
        <v>50724000</v>
      </c>
      <c r="D112" s="18">
        <v>8094000</v>
      </c>
      <c r="E112" s="18">
        <v>5353000</v>
      </c>
      <c r="F112" s="18"/>
      <c r="G112" s="18">
        <f t="shared" si="2"/>
        <v>5353000</v>
      </c>
      <c r="H112" s="18"/>
      <c r="I112" s="18">
        <v>1137000</v>
      </c>
      <c r="J112" s="18">
        <v>37723000</v>
      </c>
      <c r="K112" s="18"/>
      <c r="L112" s="18"/>
      <c r="M112" s="18"/>
      <c r="N112" s="14">
        <f t="shared" si="3"/>
        <v>103031000</v>
      </c>
      <c r="Q112" s="21"/>
    </row>
    <row r="113" spans="1:17" ht="19.5" customHeight="1" x14ac:dyDescent="0.25">
      <c r="B113" s="30" t="s">
        <v>166</v>
      </c>
      <c r="C113" s="18">
        <v>386166000</v>
      </c>
      <c r="D113" s="18">
        <v>59275000</v>
      </c>
      <c r="E113" s="18">
        <v>6079000</v>
      </c>
      <c r="F113" s="18"/>
      <c r="G113" s="18">
        <f t="shared" si="2"/>
        <v>6079000</v>
      </c>
      <c r="H113" s="18"/>
      <c r="I113" s="18">
        <v>9501000</v>
      </c>
      <c r="J113" s="18">
        <v>46105000</v>
      </c>
      <c r="K113" s="18"/>
      <c r="L113" s="18"/>
      <c r="M113" s="18"/>
      <c r="N113" s="14">
        <f t="shared" si="3"/>
        <v>507126000</v>
      </c>
      <c r="Q113" s="21"/>
    </row>
    <row r="114" spans="1:17" ht="19.5" customHeight="1" x14ac:dyDescent="0.25">
      <c r="A114" s="45"/>
      <c r="B114" s="30" t="s">
        <v>167</v>
      </c>
      <c r="C114" s="18">
        <v>53802000</v>
      </c>
      <c r="D114" s="18">
        <v>7755000</v>
      </c>
      <c r="E114" s="18">
        <v>10391000</v>
      </c>
      <c r="F114" s="18"/>
      <c r="G114" s="18">
        <f t="shared" si="2"/>
        <v>10391000</v>
      </c>
      <c r="H114" s="18"/>
      <c r="I114" s="18">
        <v>1443000</v>
      </c>
      <c r="J114" s="18">
        <v>30388000</v>
      </c>
      <c r="K114" s="18"/>
      <c r="L114" s="18"/>
      <c r="M114" s="18"/>
      <c r="N114" s="14">
        <f t="shared" si="3"/>
        <v>103779000</v>
      </c>
      <c r="Q114" s="21"/>
    </row>
    <row r="115" spans="1:17" ht="19.5" customHeight="1" x14ac:dyDescent="0.25">
      <c r="B115" s="30" t="s">
        <v>168</v>
      </c>
      <c r="C115" s="18">
        <v>66175000</v>
      </c>
      <c r="D115" s="18">
        <v>10059000</v>
      </c>
      <c r="E115" s="18">
        <v>11406000</v>
      </c>
      <c r="F115" s="18"/>
      <c r="G115" s="18">
        <f t="shared" si="2"/>
        <v>11406000</v>
      </c>
      <c r="H115" s="18"/>
      <c r="I115" s="18">
        <v>2091000</v>
      </c>
      <c r="J115" s="18">
        <v>25933000</v>
      </c>
      <c r="K115" s="18"/>
      <c r="L115" s="18"/>
      <c r="M115" s="18"/>
      <c r="N115" s="14">
        <f t="shared" si="3"/>
        <v>115664000</v>
      </c>
      <c r="Q115" s="21"/>
    </row>
    <row r="116" spans="1:17" ht="19.5" customHeight="1" x14ac:dyDescent="0.25">
      <c r="A116" s="45"/>
      <c r="B116" s="30" t="s">
        <v>169</v>
      </c>
      <c r="C116" s="18">
        <v>59164000</v>
      </c>
      <c r="D116" s="18">
        <v>9054000</v>
      </c>
      <c r="E116" s="18">
        <v>8716000</v>
      </c>
      <c r="F116" s="18"/>
      <c r="G116" s="18">
        <f t="shared" si="2"/>
        <v>8716000</v>
      </c>
      <c r="H116" s="18"/>
      <c r="I116" s="18">
        <v>1584000</v>
      </c>
      <c r="J116" s="18">
        <v>13730000</v>
      </c>
      <c r="K116" s="18"/>
      <c r="L116" s="18"/>
      <c r="M116" s="18"/>
      <c r="N116" s="14">
        <f t="shared" si="3"/>
        <v>92248000</v>
      </c>
      <c r="Q116" s="21"/>
    </row>
    <row r="117" spans="1:17" ht="19.5" customHeight="1" x14ac:dyDescent="0.25">
      <c r="B117" s="30" t="s">
        <v>176</v>
      </c>
      <c r="C117" s="18">
        <v>17816000</v>
      </c>
      <c r="D117" s="18">
        <v>2690000</v>
      </c>
      <c r="E117" s="18">
        <v>5985000</v>
      </c>
      <c r="F117" s="18"/>
      <c r="G117" s="18">
        <f t="shared" si="2"/>
        <v>5985000</v>
      </c>
      <c r="H117" s="18"/>
      <c r="I117" s="18">
        <v>373000</v>
      </c>
      <c r="J117" s="18">
        <v>12574000</v>
      </c>
      <c r="K117" s="18"/>
      <c r="L117" s="18"/>
      <c r="M117" s="18"/>
      <c r="N117" s="14">
        <f t="shared" si="3"/>
        <v>39438000</v>
      </c>
      <c r="Q117" s="21"/>
    </row>
    <row r="118" spans="1:17" ht="19.5" customHeight="1" x14ac:dyDescent="0.25">
      <c r="A118" s="45"/>
      <c r="B118" s="30" t="s">
        <v>177</v>
      </c>
      <c r="C118" s="18">
        <v>23772000</v>
      </c>
      <c r="D118" s="18">
        <v>3873000</v>
      </c>
      <c r="E118" s="18">
        <v>7165000</v>
      </c>
      <c r="F118" s="18"/>
      <c r="G118" s="18">
        <f t="shared" si="2"/>
        <v>7165000</v>
      </c>
      <c r="H118" s="18"/>
      <c r="I118" s="18">
        <v>483000</v>
      </c>
      <c r="J118" s="18">
        <v>9954000</v>
      </c>
      <c r="K118" s="18"/>
      <c r="L118" s="18"/>
      <c r="M118" s="18"/>
      <c r="N118" s="14">
        <f t="shared" si="3"/>
        <v>45247000</v>
      </c>
      <c r="Q118" s="21"/>
    </row>
    <row r="119" spans="1:17" ht="19.5" customHeight="1" x14ac:dyDescent="0.25">
      <c r="B119" s="30" t="s">
        <v>207</v>
      </c>
      <c r="C119" s="18">
        <v>1707000</v>
      </c>
      <c r="D119" s="18">
        <v>364000</v>
      </c>
      <c r="E119" s="18">
        <v>4546000</v>
      </c>
      <c r="F119" s="18"/>
      <c r="G119" s="18">
        <f t="shared" si="2"/>
        <v>4546000</v>
      </c>
      <c r="H119" s="18"/>
      <c r="I119" s="18">
        <v>234000</v>
      </c>
      <c r="J119" s="18">
        <v>210000</v>
      </c>
      <c r="K119" s="18"/>
      <c r="L119" s="18"/>
      <c r="M119" s="18"/>
      <c r="N119" s="14">
        <f t="shared" si="3"/>
        <v>7061000</v>
      </c>
      <c r="Q119" s="21"/>
    </row>
    <row r="120" spans="1:17" ht="19.5" customHeight="1" x14ac:dyDescent="0.25">
      <c r="A120" s="45"/>
      <c r="B120" s="30" t="s">
        <v>208</v>
      </c>
      <c r="C120" s="18">
        <v>10518000</v>
      </c>
      <c r="D120" s="18">
        <v>1884000</v>
      </c>
      <c r="E120" s="18">
        <v>8659000</v>
      </c>
      <c r="F120" s="18"/>
      <c r="G120" s="18">
        <f t="shared" si="2"/>
        <v>8659000</v>
      </c>
      <c r="H120" s="18"/>
      <c r="I120" s="18">
        <v>227000</v>
      </c>
      <c r="J120" s="18">
        <v>8906000</v>
      </c>
      <c r="K120" s="18"/>
      <c r="L120" s="18"/>
      <c r="M120" s="18"/>
      <c r="N120" s="14">
        <f t="shared" si="3"/>
        <v>30194000</v>
      </c>
      <c r="Q120" s="21"/>
    </row>
    <row r="121" spans="1:17" ht="19.5" customHeight="1" x14ac:dyDescent="0.25">
      <c r="B121" s="30" t="s">
        <v>227</v>
      </c>
      <c r="C121" s="18">
        <v>1767000</v>
      </c>
      <c r="D121" s="18">
        <v>146000</v>
      </c>
      <c r="E121" s="18">
        <v>7345000</v>
      </c>
      <c r="F121" s="18"/>
      <c r="G121" s="18">
        <f t="shared" si="2"/>
        <v>7345000</v>
      </c>
      <c r="H121" s="18"/>
      <c r="I121" s="18">
        <v>298000</v>
      </c>
      <c r="J121" s="18">
        <v>11526000</v>
      </c>
      <c r="K121" s="18"/>
      <c r="L121" s="18"/>
      <c r="M121" s="18"/>
      <c r="N121" s="14">
        <f t="shared" si="3"/>
        <v>21082000</v>
      </c>
      <c r="Q121" s="21"/>
    </row>
    <row r="122" spans="1:17" ht="19.5" customHeight="1" x14ac:dyDescent="0.25">
      <c r="A122" s="45"/>
      <c r="B122" s="30" t="s">
        <v>209</v>
      </c>
      <c r="C122" s="18">
        <v>71225000</v>
      </c>
      <c r="D122" s="18">
        <v>10048000</v>
      </c>
      <c r="E122" s="18">
        <v>8374000</v>
      </c>
      <c r="F122" s="18"/>
      <c r="G122" s="18">
        <f t="shared" si="2"/>
        <v>8374000</v>
      </c>
      <c r="H122" s="18"/>
      <c r="I122" s="18">
        <v>2384000</v>
      </c>
      <c r="J122" s="18">
        <v>11526000</v>
      </c>
      <c r="K122" s="18"/>
      <c r="L122" s="18"/>
      <c r="M122" s="18"/>
      <c r="N122" s="14">
        <f t="shared" si="3"/>
        <v>103557000</v>
      </c>
      <c r="Q122" s="21"/>
    </row>
    <row r="123" spans="1:17" ht="19.5" customHeight="1" x14ac:dyDescent="0.25">
      <c r="B123" s="30" t="s">
        <v>228</v>
      </c>
      <c r="C123" s="18">
        <v>41955000</v>
      </c>
      <c r="D123" s="18">
        <v>7177000</v>
      </c>
      <c r="E123" s="18">
        <v>5673000</v>
      </c>
      <c r="F123" s="18"/>
      <c r="G123" s="18">
        <f t="shared" si="2"/>
        <v>5673000</v>
      </c>
      <c r="H123" s="18"/>
      <c r="I123" s="18">
        <v>1315000</v>
      </c>
      <c r="J123" s="18">
        <v>12050000</v>
      </c>
      <c r="K123" s="18"/>
      <c r="L123" s="18"/>
      <c r="M123" s="18"/>
      <c r="N123" s="14">
        <f t="shared" si="3"/>
        <v>68170000</v>
      </c>
      <c r="Q123" s="21"/>
    </row>
    <row r="124" spans="1:17" ht="19.5" customHeight="1" x14ac:dyDescent="0.25">
      <c r="A124" s="45"/>
      <c r="B124" s="30" t="s">
        <v>210</v>
      </c>
      <c r="C124" s="18">
        <v>33433000</v>
      </c>
      <c r="D124" s="18">
        <v>4612000</v>
      </c>
      <c r="E124" s="18">
        <v>7883000</v>
      </c>
      <c r="F124" s="18"/>
      <c r="G124" s="18">
        <f t="shared" si="2"/>
        <v>7883000</v>
      </c>
      <c r="H124" s="18"/>
      <c r="I124" s="18">
        <v>1058000</v>
      </c>
      <c r="J124" s="18">
        <v>16767000</v>
      </c>
      <c r="K124" s="18"/>
      <c r="L124" s="18"/>
      <c r="M124" s="18"/>
      <c r="N124" s="14">
        <f t="shared" si="3"/>
        <v>63753000</v>
      </c>
      <c r="Q124" s="21"/>
    </row>
    <row r="125" spans="1:17" ht="19.5" customHeight="1" x14ac:dyDescent="0.25">
      <c r="B125" s="30" t="s">
        <v>229</v>
      </c>
      <c r="C125" s="18">
        <v>462713000</v>
      </c>
      <c r="D125" s="18">
        <v>84325000</v>
      </c>
      <c r="E125" s="18">
        <v>68173000</v>
      </c>
      <c r="F125" s="18"/>
      <c r="G125" s="18">
        <f t="shared" si="2"/>
        <v>68173000</v>
      </c>
      <c r="H125" s="18"/>
      <c r="I125" s="18">
        <v>27985000</v>
      </c>
      <c r="J125" s="18">
        <v>73105000</v>
      </c>
      <c r="K125" s="18"/>
      <c r="L125" s="18"/>
      <c r="M125" s="18"/>
      <c r="N125" s="14">
        <f t="shared" si="3"/>
        <v>716301000</v>
      </c>
      <c r="Q125" s="21"/>
    </row>
    <row r="126" spans="1:17" ht="19.5" customHeight="1" x14ac:dyDescent="0.25">
      <c r="A126" s="45"/>
      <c r="B126" s="30" t="s">
        <v>211</v>
      </c>
      <c r="C126" s="18">
        <v>183161000</v>
      </c>
      <c r="D126" s="18">
        <v>25717000</v>
      </c>
      <c r="E126" s="18">
        <v>26838000</v>
      </c>
      <c r="F126" s="18"/>
      <c r="G126" s="18">
        <f t="shared" si="2"/>
        <v>26838000</v>
      </c>
      <c r="H126" s="18"/>
      <c r="I126" s="18">
        <v>5496000</v>
      </c>
      <c r="J126" s="18">
        <v>16346000</v>
      </c>
      <c r="K126" s="18"/>
      <c r="L126" s="18"/>
      <c r="M126" s="18"/>
      <c r="N126" s="14">
        <f t="shared" si="3"/>
        <v>257558000</v>
      </c>
      <c r="Q126" s="21"/>
    </row>
    <row r="127" spans="1:17" ht="19.5" customHeight="1" x14ac:dyDescent="0.25">
      <c r="B127" s="30" t="s">
        <v>212</v>
      </c>
      <c r="C127" s="18">
        <v>84814000</v>
      </c>
      <c r="D127" s="18">
        <v>12233000</v>
      </c>
      <c r="E127" s="18">
        <v>10502000</v>
      </c>
      <c r="F127" s="18"/>
      <c r="G127" s="18">
        <f t="shared" si="2"/>
        <v>10502000</v>
      </c>
      <c r="H127" s="18"/>
      <c r="I127" s="18">
        <v>2623000</v>
      </c>
      <c r="J127" s="18">
        <v>11528000</v>
      </c>
      <c r="K127" s="18"/>
      <c r="L127" s="18"/>
      <c r="M127" s="18"/>
      <c r="N127" s="14">
        <f t="shared" si="3"/>
        <v>121700000</v>
      </c>
      <c r="Q127" s="21"/>
    </row>
    <row r="128" spans="1:17" ht="19.5" customHeight="1" x14ac:dyDescent="0.25">
      <c r="A128" s="45"/>
      <c r="B128" s="30" t="s">
        <v>213</v>
      </c>
      <c r="C128" s="18">
        <v>20739000</v>
      </c>
      <c r="D128" s="18">
        <v>3332000</v>
      </c>
      <c r="E128" s="18">
        <v>4975000</v>
      </c>
      <c r="F128" s="18"/>
      <c r="G128" s="18">
        <f t="shared" si="2"/>
        <v>4975000</v>
      </c>
      <c r="H128" s="18"/>
      <c r="I128" s="18">
        <v>316000</v>
      </c>
      <c r="J128" s="18">
        <v>11528000</v>
      </c>
      <c r="K128" s="18"/>
      <c r="L128" s="18"/>
      <c r="M128" s="18"/>
      <c r="N128" s="14">
        <f t="shared" si="3"/>
        <v>40890000</v>
      </c>
      <c r="Q128" s="21"/>
    </row>
    <row r="129" spans="1:17" ht="19.5" customHeight="1" x14ac:dyDescent="0.25">
      <c r="B129" s="30" t="s">
        <v>230</v>
      </c>
      <c r="C129" s="18">
        <v>4462000</v>
      </c>
      <c r="D129" s="18">
        <v>255000</v>
      </c>
      <c r="E129" s="18">
        <v>5650000</v>
      </c>
      <c r="F129" s="18"/>
      <c r="G129" s="18">
        <f t="shared" si="2"/>
        <v>5650000</v>
      </c>
      <c r="H129" s="18"/>
      <c r="I129" s="18">
        <v>275000</v>
      </c>
      <c r="J129" s="18">
        <v>11526000</v>
      </c>
      <c r="K129" s="18"/>
      <c r="L129" s="18"/>
      <c r="M129" s="18"/>
      <c r="N129" s="14">
        <f t="shared" si="3"/>
        <v>22168000</v>
      </c>
      <c r="Q129" s="21"/>
    </row>
    <row r="130" spans="1:17" ht="19.5" customHeight="1" x14ac:dyDescent="0.25">
      <c r="A130" s="45"/>
      <c r="B130" s="30" t="s">
        <v>214</v>
      </c>
      <c r="C130" s="18">
        <v>17148000</v>
      </c>
      <c r="D130" s="18">
        <v>2469000</v>
      </c>
      <c r="E130" s="18">
        <v>4360000</v>
      </c>
      <c r="F130" s="18"/>
      <c r="G130" s="18">
        <f t="shared" si="2"/>
        <v>4360000</v>
      </c>
      <c r="H130" s="18"/>
      <c r="I130" s="18">
        <v>529000</v>
      </c>
      <c r="J130" s="18">
        <v>16673000</v>
      </c>
      <c r="K130" s="18"/>
      <c r="L130" s="18"/>
      <c r="M130" s="18"/>
      <c r="N130" s="14">
        <f t="shared" si="3"/>
        <v>41179000</v>
      </c>
      <c r="Q130" s="21"/>
    </row>
    <row r="131" spans="1:17" ht="19.5" customHeight="1" x14ac:dyDescent="0.25">
      <c r="A131" s="45"/>
      <c r="B131" s="30" t="s">
        <v>215</v>
      </c>
      <c r="C131" s="18">
        <v>72928000</v>
      </c>
      <c r="D131" s="18">
        <v>11240000</v>
      </c>
      <c r="E131" s="18">
        <v>9888000</v>
      </c>
      <c r="F131" s="18"/>
      <c r="G131" s="18">
        <f t="shared" si="2"/>
        <v>9888000</v>
      </c>
      <c r="H131" s="18"/>
      <c r="I131" s="18">
        <v>2556000</v>
      </c>
      <c r="J131" s="18">
        <v>11528000</v>
      </c>
      <c r="K131" s="18"/>
      <c r="L131" s="18"/>
      <c r="M131" s="18"/>
      <c r="N131" s="14">
        <f t="shared" si="3"/>
        <v>108140000</v>
      </c>
      <c r="Q131" s="21"/>
    </row>
    <row r="132" spans="1:17" ht="19.5" customHeight="1" x14ac:dyDescent="0.25">
      <c r="A132" s="45"/>
      <c r="B132" s="30" t="s">
        <v>216</v>
      </c>
      <c r="C132" s="18">
        <v>30961000</v>
      </c>
      <c r="D132" s="18">
        <v>4751000</v>
      </c>
      <c r="E132" s="18">
        <v>6816000</v>
      </c>
      <c r="F132" s="18"/>
      <c r="G132" s="18">
        <f t="shared" si="2"/>
        <v>6816000</v>
      </c>
      <c r="H132" s="18"/>
      <c r="I132" s="18">
        <v>876000</v>
      </c>
      <c r="J132" s="18">
        <v>11526000</v>
      </c>
      <c r="K132" s="18"/>
      <c r="L132" s="18"/>
      <c r="M132" s="18"/>
      <c r="N132" s="14">
        <f t="shared" si="3"/>
        <v>54930000</v>
      </c>
      <c r="Q132" s="21"/>
    </row>
    <row r="133" spans="1:17" ht="19.5" customHeight="1" x14ac:dyDescent="0.25">
      <c r="A133" s="45"/>
      <c r="B133" s="30" t="s">
        <v>217</v>
      </c>
      <c r="C133" s="18">
        <v>10381000</v>
      </c>
      <c r="D133" s="18">
        <v>1579000</v>
      </c>
      <c r="E133" s="18">
        <v>4360000</v>
      </c>
      <c r="F133" s="18"/>
      <c r="G133" s="18">
        <f t="shared" si="2"/>
        <v>4360000</v>
      </c>
      <c r="H133" s="18"/>
      <c r="I133" s="18">
        <v>359000</v>
      </c>
      <c r="J133" s="18">
        <v>11528000</v>
      </c>
      <c r="K133" s="18"/>
      <c r="L133" s="18"/>
      <c r="M133" s="18"/>
      <c r="N133" s="14">
        <f t="shared" si="3"/>
        <v>28207000</v>
      </c>
      <c r="Q133" s="21"/>
    </row>
    <row r="134" spans="1:17" ht="19.5" customHeight="1" x14ac:dyDescent="0.25">
      <c r="A134" s="45"/>
      <c r="B134" s="30" t="s">
        <v>218</v>
      </c>
      <c r="C134" s="18">
        <v>140056000</v>
      </c>
      <c r="D134" s="18">
        <v>23364000</v>
      </c>
      <c r="E134" s="18">
        <v>12907000</v>
      </c>
      <c r="F134" s="18"/>
      <c r="G134" s="18">
        <f t="shared" si="2"/>
        <v>12907000</v>
      </c>
      <c r="H134" s="18"/>
      <c r="I134" s="18">
        <v>4203000</v>
      </c>
      <c r="J134" s="18">
        <v>13152000</v>
      </c>
      <c r="K134" s="18"/>
      <c r="L134" s="18"/>
      <c r="M134" s="18"/>
      <c r="N134" s="14">
        <f t="shared" si="3"/>
        <v>193682000</v>
      </c>
      <c r="Q134" s="21"/>
    </row>
    <row r="135" spans="1:17" ht="19.5" customHeight="1" x14ac:dyDescent="0.25">
      <c r="A135" s="45"/>
      <c r="B135" s="30" t="s">
        <v>219</v>
      </c>
      <c r="C135" s="18">
        <v>112683000</v>
      </c>
      <c r="D135" s="18">
        <v>17128000</v>
      </c>
      <c r="E135" s="18">
        <v>8905000</v>
      </c>
      <c r="F135" s="18"/>
      <c r="G135" s="18">
        <f t="shared" si="2"/>
        <v>8905000</v>
      </c>
      <c r="H135" s="18"/>
      <c r="I135" s="18">
        <v>4362000</v>
      </c>
      <c r="J135" s="18">
        <v>11526000</v>
      </c>
      <c r="K135" s="18"/>
      <c r="L135" s="18"/>
      <c r="M135" s="18"/>
      <c r="N135" s="14">
        <f t="shared" si="3"/>
        <v>154604000</v>
      </c>
      <c r="Q135" s="21"/>
    </row>
    <row r="136" spans="1:17" ht="19.5" customHeight="1" x14ac:dyDescent="0.25">
      <c r="B136" s="30" t="s">
        <v>220</v>
      </c>
      <c r="C136" s="18">
        <v>71785000</v>
      </c>
      <c r="D136" s="18">
        <v>12889000</v>
      </c>
      <c r="E136" s="18">
        <v>7431000</v>
      </c>
      <c r="F136" s="18"/>
      <c r="G136" s="18">
        <f t="shared" si="2"/>
        <v>7431000</v>
      </c>
      <c r="H136" s="18"/>
      <c r="I136" s="18">
        <v>6070000</v>
      </c>
      <c r="J136" s="18">
        <v>26782000</v>
      </c>
      <c r="K136" s="18"/>
      <c r="L136" s="18"/>
      <c r="M136" s="18"/>
      <c r="N136" s="14">
        <f t="shared" si="3"/>
        <v>124957000</v>
      </c>
      <c r="Q136" s="21"/>
    </row>
    <row r="137" spans="1:17" s="57" customFormat="1" ht="19.5" customHeight="1" x14ac:dyDescent="0.25">
      <c r="A137" s="53"/>
      <c r="B137" s="54" t="s">
        <v>89</v>
      </c>
      <c r="C137" s="55">
        <v>543013000</v>
      </c>
      <c r="D137" s="55">
        <v>12300000</v>
      </c>
      <c r="E137" s="55">
        <v>259953000</v>
      </c>
      <c r="F137" s="55"/>
      <c r="G137" s="55">
        <f t="shared" si="2"/>
        <v>259953000</v>
      </c>
      <c r="H137" s="55"/>
      <c r="I137" s="55">
        <v>848000</v>
      </c>
      <c r="J137" s="55">
        <v>1718000</v>
      </c>
      <c r="K137" s="55"/>
      <c r="L137" s="55"/>
      <c r="M137" s="55"/>
      <c r="N137" s="56">
        <f t="shared" ref="N137:N181" si="4">SUM(C137,D137,G137,H137,I137,J137,K137,L137,M137)</f>
        <v>817832000</v>
      </c>
      <c r="Q137" s="21"/>
    </row>
    <row r="138" spans="1:17" s="57" customFormat="1" ht="19.5" customHeight="1" x14ac:dyDescent="0.25">
      <c r="A138" s="58"/>
      <c r="B138" s="54" t="s">
        <v>90</v>
      </c>
      <c r="C138" s="55">
        <v>10728000</v>
      </c>
      <c r="D138" s="55">
        <v>1939000</v>
      </c>
      <c r="E138" s="55">
        <v>3907000</v>
      </c>
      <c r="F138" s="55"/>
      <c r="G138" s="55">
        <f t="shared" si="2"/>
        <v>3907000</v>
      </c>
      <c r="H138" s="55"/>
      <c r="I138" s="55">
        <v>896000</v>
      </c>
      <c r="J138" s="55">
        <v>314000</v>
      </c>
      <c r="K138" s="55"/>
      <c r="L138" s="55"/>
      <c r="M138" s="55"/>
      <c r="N138" s="56">
        <f t="shared" si="4"/>
        <v>17784000</v>
      </c>
      <c r="Q138" s="21"/>
    </row>
    <row r="139" spans="1:17" ht="19.5" customHeight="1" x14ac:dyDescent="0.25">
      <c r="A139" s="45"/>
      <c r="B139" s="12" t="s">
        <v>91</v>
      </c>
      <c r="C139" s="18">
        <v>4653000</v>
      </c>
      <c r="D139" s="18">
        <v>688000</v>
      </c>
      <c r="E139" s="18">
        <v>1949000</v>
      </c>
      <c r="F139" s="18"/>
      <c r="G139" s="18">
        <f t="shared" si="2"/>
        <v>1949000</v>
      </c>
      <c r="H139" s="18"/>
      <c r="I139" s="18">
        <v>657000</v>
      </c>
      <c r="J139" s="18"/>
      <c r="K139" s="18"/>
      <c r="L139" s="18"/>
      <c r="M139" s="18"/>
      <c r="N139" s="14">
        <f t="shared" si="4"/>
        <v>7947000</v>
      </c>
      <c r="Q139" s="21"/>
    </row>
    <row r="140" spans="1:17" ht="19.5" customHeight="1" x14ac:dyDescent="0.25">
      <c r="B140" s="12" t="s">
        <v>92</v>
      </c>
      <c r="C140" s="18">
        <v>4554000</v>
      </c>
      <c r="D140" s="18">
        <v>666000</v>
      </c>
      <c r="E140" s="18">
        <v>2066000</v>
      </c>
      <c r="F140" s="18"/>
      <c r="G140" s="18">
        <f t="shared" si="2"/>
        <v>2066000</v>
      </c>
      <c r="H140" s="18"/>
      <c r="I140" s="18">
        <v>589000</v>
      </c>
      <c r="J140" s="18">
        <v>524000</v>
      </c>
      <c r="K140" s="18"/>
      <c r="L140" s="18"/>
      <c r="M140" s="18"/>
      <c r="N140" s="14">
        <f t="shared" si="4"/>
        <v>8399000</v>
      </c>
      <c r="Q140" s="21"/>
    </row>
    <row r="141" spans="1:17" ht="19.5" customHeight="1" x14ac:dyDescent="0.25">
      <c r="A141" s="45"/>
      <c r="B141" s="12" t="s">
        <v>93</v>
      </c>
      <c r="C141" s="18">
        <v>8563000</v>
      </c>
      <c r="D141" s="18">
        <v>1340000</v>
      </c>
      <c r="E141" s="18">
        <v>8054000</v>
      </c>
      <c r="F141" s="18"/>
      <c r="G141" s="18">
        <f t="shared" si="2"/>
        <v>8054000</v>
      </c>
      <c r="H141" s="18"/>
      <c r="I141" s="18">
        <v>3071000</v>
      </c>
      <c r="J141" s="18">
        <v>1257000</v>
      </c>
      <c r="K141" s="18"/>
      <c r="L141" s="18"/>
      <c r="M141" s="18"/>
      <c r="N141" s="14">
        <f t="shared" si="4"/>
        <v>22285000</v>
      </c>
      <c r="Q141" s="21"/>
    </row>
    <row r="142" spans="1:17" ht="19.5" customHeight="1" x14ac:dyDescent="0.25">
      <c r="B142" s="12" t="s">
        <v>94</v>
      </c>
      <c r="C142" s="18">
        <v>8900000</v>
      </c>
      <c r="D142" s="18">
        <v>1496000</v>
      </c>
      <c r="E142" s="18">
        <v>4590000</v>
      </c>
      <c r="F142" s="18"/>
      <c r="G142" s="18">
        <f t="shared" si="2"/>
        <v>4590000</v>
      </c>
      <c r="H142" s="18"/>
      <c r="I142" s="18">
        <v>2629000</v>
      </c>
      <c r="J142" s="18">
        <v>943000</v>
      </c>
      <c r="K142" s="18"/>
      <c r="L142" s="18"/>
      <c r="M142" s="18"/>
      <c r="N142" s="14">
        <f t="shared" si="4"/>
        <v>18558000</v>
      </c>
      <c r="Q142" s="21"/>
    </row>
    <row r="143" spans="1:17" ht="19.5" customHeight="1" x14ac:dyDescent="0.25">
      <c r="A143" s="45"/>
      <c r="B143" s="12" t="s">
        <v>95</v>
      </c>
      <c r="C143" s="18">
        <v>801248000</v>
      </c>
      <c r="D143" s="18">
        <v>159061000</v>
      </c>
      <c r="E143" s="18">
        <v>449289000</v>
      </c>
      <c r="F143" s="18"/>
      <c r="G143" s="18">
        <f t="shared" si="2"/>
        <v>449289000</v>
      </c>
      <c r="H143" s="18"/>
      <c r="I143" s="18">
        <v>740745000</v>
      </c>
      <c r="J143" s="18">
        <v>294150000</v>
      </c>
      <c r="K143" s="18">
        <v>1508765000</v>
      </c>
      <c r="L143" s="18"/>
      <c r="M143" s="18"/>
      <c r="N143" s="14">
        <f t="shared" si="4"/>
        <v>3953258000</v>
      </c>
      <c r="Q143" s="21"/>
    </row>
    <row r="144" spans="1:17" ht="19.5" customHeight="1" x14ac:dyDescent="0.25">
      <c r="B144" s="12" t="s">
        <v>123</v>
      </c>
      <c r="C144" s="18">
        <v>5287000</v>
      </c>
      <c r="D144" s="18">
        <v>893000</v>
      </c>
      <c r="E144" s="18">
        <v>3138000</v>
      </c>
      <c r="F144" s="18"/>
      <c r="G144" s="18">
        <f t="shared" si="2"/>
        <v>3138000</v>
      </c>
      <c r="H144" s="18"/>
      <c r="I144" s="18">
        <v>10746000</v>
      </c>
      <c r="J144" s="18">
        <v>911000</v>
      </c>
      <c r="K144" s="18"/>
      <c r="L144" s="18"/>
      <c r="M144" s="18"/>
      <c r="N144" s="14">
        <f t="shared" si="4"/>
        <v>20975000</v>
      </c>
      <c r="Q144" s="21"/>
    </row>
    <row r="145" spans="1:17" ht="19.5" customHeight="1" x14ac:dyDescent="0.25">
      <c r="A145" s="45"/>
      <c r="B145" s="12" t="s">
        <v>231</v>
      </c>
      <c r="C145" s="18">
        <v>10388000</v>
      </c>
      <c r="D145" s="18">
        <v>2937000</v>
      </c>
      <c r="E145" s="18">
        <v>12225000</v>
      </c>
      <c r="F145" s="18"/>
      <c r="G145" s="18">
        <f t="shared" si="2"/>
        <v>12225000</v>
      </c>
      <c r="H145" s="18"/>
      <c r="I145" s="18">
        <v>837000</v>
      </c>
      <c r="J145" s="18">
        <v>2096000</v>
      </c>
      <c r="K145" s="18"/>
      <c r="L145" s="18"/>
      <c r="M145" s="18"/>
      <c r="N145" s="14">
        <f t="shared" si="4"/>
        <v>28483000</v>
      </c>
      <c r="Q145" s="21"/>
    </row>
    <row r="146" spans="1:17" ht="19.5" customHeight="1" x14ac:dyDescent="0.25">
      <c r="B146" s="12" t="s">
        <v>96</v>
      </c>
      <c r="C146" s="18">
        <v>251953000</v>
      </c>
      <c r="D146" s="18">
        <v>42389000</v>
      </c>
      <c r="E146" s="18">
        <v>54694000</v>
      </c>
      <c r="F146" s="18"/>
      <c r="G146" s="18">
        <f t="shared" si="2"/>
        <v>54694000</v>
      </c>
      <c r="H146" s="18"/>
      <c r="I146" s="18">
        <v>10525000</v>
      </c>
      <c r="J146" s="18">
        <v>6811000</v>
      </c>
      <c r="K146" s="18"/>
      <c r="L146" s="18"/>
      <c r="M146" s="18"/>
      <c r="N146" s="14">
        <f t="shared" si="4"/>
        <v>366372000</v>
      </c>
      <c r="Q146" s="21"/>
    </row>
    <row r="147" spans="1:17" ht="19.5" customHeight="1" x14ac:dyDescent="0.25">
      <c r="A147" s="45"/>
      <c r="B147" s="12" t="s">
        <v>97</v>
      </c>
      <c r="C147" s="18">
        <v>341914000</v>
      </c>
      <c r="D147" s="18">
        <v>48661000</v>
      </c>
      <c r="E147" s="18">
        <v>37470000</v>
      </c>
      <c r="F147" s="18"/>
      <c r="G147" s="18">
        <f t="shared" ref="G147:G181" si="5">E147+F147</f>
        <v>37470000</v>
      </c>
      <c r="H147" s="18"/>
      <c r="I147" s="18">
        <v>19314000</v>
      </c>
      <c r="J147" s="18">
        <v>9744000</v>
      </c>
      <c r="K147" s="18"/>
      <c r="L147" s="18"/>
      <c r="M147" s="18"/>
      <c r="N147" s="14">
        <f t="shared" si="4"/>
        <v>457103000</v>
      </c>
      <c r="Q147" s="21"/>
    </row>
    <row r="148" spans="1:17" ht="19.5" customHeight="1" x14ac:dyDescent="0.25">
      <c r="B148" s="12" t="s">
        <v>98</v>
      </c>
      <c r="C148" s="18">
        <v>2337871000</v>
      </c>
      <c r="D148" s="18">
        <v>494436000</v>
      </c>
      <c r="E148" s="18">
        <v>258363000</v>
      </c>
      <c r="F148" s="18"/>
      <c r="G148" s="18">
        <f t="shared" si="5"/>
        <v>258363000</v>
      </c>
      <c r="H148" s="18"/>
      <c r="I148" s="18">
        <v>119967000</v>
      </c>
      <c r="J148" s="18">
        <v>473803000</v>
      </c>
      <c r="K148" s="18">
        <v>67642000</v>
      </c>
      <c r="L148" s="18">
        <v>182828000</v>
      </c>
      <c r="M148" s="18"/>
      <c r="N148" s="14">
        <f t="shared" si="4"/>
        <v>3934910000</v>
      </c>
      <c r="Q148" s="21"/>
    </row>
    <row r="149" spans="1:17" ht="19.5" customHeight="1" x14ac:dyDescent="0.25">
      <c r="A149" s="45"/>
      <c r="B149" s="12" t="s">
        <v>99</v>
      </c>
      <c r="C149" s="18">
        <v>200687000</v>
      </c>
      <c r="D149" s="18">
        <v>35533000</v>
      </c>
      <c r="E149" s="18">
        <v>102014000</v>
      </c>
      <c r="F149" s="18"/>
      <c r="G149" s="18">
        <f t="shared" si="5"/>
        <v>102014000</v>
      </c>
      <c r="H149" s="18"/>
      <c r="I149" s="18">
        <v>73834000</v>
      </c>
      <c r="J149" s="18">
        <v>178052000</v>
      </c>
      <c r="K149" s="18"/>
      <c r="L149" s="18"/>
      <c r="M149" s="18"/>
      <c r="N149" s="14">
        <f t="shared" si="4"/>
        <v>590120000</v>
      </c>
      <c r="Q149" s="21"/>
    </row>
    <row r="150" spans="1:17" ht="19.5" customHeight="1" x14ac:dyDescent="0.25">
      <c r="B150" s="12" t="s">
        <v>132</v>
      </c>
      <c r="C150" s="18">
        <v>67114000</v>
      </c>
      <c r="D150" s="18">
        <v>11854000</v>
      </c>
      <c r="E150" s="18">
        <v>10053000</v>
      </c>
      <c r="F150" s="18"/>
      <c r="G150" s="18">
        <f t="shared" si="5"/>
        <v>10053000</v>
      </c>
      <c r="H150" s="18"/>
      <c r="I150" s="18">
        <v>1759000</v>
      </c>
      <c r="J150" s="18">
        <v>76529000</v>
      </c>
      <c r="K150" s="18"/>
      <c r="L150" s="18"/>
      <c r="M150" s="18"/>
      <c r="N150" s="14">
        <f t="shared" si="4"/>
        <v>167309000</v>
      </c>
      <c r="Q150" s="21"/>
    </row>
    <row r="151" spans="1:17" ht="19.5" customHeight="1" x14ac:dyDescent="0.25">
      <c r="A151" s="45"/>
      <c r="B151" s="12" t="s">
        <v>100</v>
      </c>
      <c r="C151" s="18">
        <v>20194000</v>
      </c>
      <c r="D151" s="18">
        <v>2300000</v>
      </c>
      <c r="E151" s="18">
        <v>5298000</v>
      </c>
      <c r="F151" s="18"/>
      <c r="G151" s="18">
        <f t="shared" si="5"/>
        <v>5298000</v>
      </c>
      <c r="H151" s="18"/>
      <c r="I151" s="18">
        <v>1208000</v>
      </c>
      <c r="J151" s="18">
        <v>733000</v>
      </c>
      <c r="K151" s="18"/>
      <c r="L151" s="18"/>
      <c r="M151" s="18"/>
      <c r="N151" s="14">
        <f t="shared" si="4"/>
        <v>29733000</v>
      </c>
      <c r="Q151" s="21"/>
    </row>
    <row r="152" spans="1:17" ht="19.5" customHeight="1" x14ac:dyDescent="0.25">
      <c r="B152" s="12" t="s">
        <v>232</v>
      </c>
      <c r="C152" s="18">
        <v>389517000</v>
      </c>
      <c r="D152" s="18">
        <v>76685000</v>
      </c>
      <c r="E152" s="18">
        <v>45028000</v>
      </c>
      <c r="F152" s="18"/>
      <c r="G152" s="18">
        <f t="shared" si="5"/>
        <v>45028000</v>
      </c>
      <c r="H152" s="18"/>
      <c r="I152" s="18">
        <v>9159000</v>
      </c>
      <c r="J152" s="18">
        <v>19070000</v>
      </c>
      <c r="K152" s="18"/>
      <c r="L152" s="18"/>
      <c r="M152" s="18"/>
      <c r="N152" s="14">
        <f t="shared" si="4"/>
        <v>539459000</v>
      </c>
      <c r="Q152" s="21"/>
    </row>
    <row r="153" spans="1:17" ht="19.5" customHeight="1" x14ac:dyDescent="0.25">
      <c r="A153" s="45"/>
      <c r="B153" s="12" t="s">
        <v>178</v>
      </c>
      <c r="C153" s="18">
        <v>56533000</v>
      </c>
      <c r="D153" s="18">
        <v>7849000</v>
      </c>
      <c r="E153" s="18">
        <v>25791000</v>
      </c>
      <c r="F153" s="18"/>
      <c r="G153" s="18">
        <f t="shared" si="5"/>
        <v>25791000</v>
      </c>
      <c r="H153" s="18"/>
      <c r="I153" s="18">
        <v>19174000</v>
      </c>
      <c r="J153" s="18">
        <v>6332000</v>
      </c>
      <c r="K153" s="18"/>
      <c r="L153" s="18"/>
      <c r="M153" s="18"/>
      <c r="N153" s="14">
        <f t="shared" si="4"/>
        <v>115679000</v>
      </c>
      <c r="Q153" s="21"/>
    </row>
    <row r="154" spans="1:17" ht="19.5" customHeight="1" x14ac:dyDescent="0.25">
      <c r="B154" s="12" t="s">
        <v>101</v>
      </c>
      <c r="C154" s="18">
        <v>4631000</v>
      </c>
      <c r="D154" s="18">
        <v>658000</v>
      </c>
      <c r="E154" s="18">
        <v>1790000</v>
      </c>
      <c r="F154" s="18"/>
      <c r="G154" s="18">
        <f t="shared" si="5"/>
        <v>1790000</v>
      </c>
      <c r="H154" s="18"/>
      <c r="I154" s="18">
        <v>222000</v>
      </c>
      <c r="J154" s="18">
        <v>2239000</v>
      </c>
      <c r="K154" s="18">
        <v>5349000</v>
      </c>
      <c r="L154" s="18"/>
      <c r="M154" s="18"/>
      <c r="N154" s="14">
        <f t="shared" si="4"/>
        <v>14889000</v>
      </c>
      <c r="Q154" s="21"/>
    </row>
    <row r="155" spans="1:17" ht="19.5" customHeight="1" x14ac:dyDescent="0.25">
      <c r="A155" s="45"/>
      <c r="B155" s="12" t="s">
        <v>102</v>
      </c>
      <c r="C155" s="18">
        <v>93986000</v>
      </c>
      <c r="D155" s="18">
        <v>14797000</v>
      </c>
      <c r="E155" s="18">
        <v>21623000</v>
      </c>
      <c r="F155" s="18"/>
      <c r="G155" s="18">
        <f t="shared" si="5"/>
        <v>21623000</v>
      </c>
      <c r="H155" s="18"/>
      <c r="I155" s="18">
        <v>67270000</v>
      </c>
      <c r="J155" s="18">
        <v>40080000</v>
      </c>
      <c r="K155" s="18"/>
      <c r="L155" s="18"/>
      <c r="M155" s="18"/>
      <c r="N155" s="14">
        <f t="shared" si="4"/>
        <v>237756000</v>
      </c>
      <c r="Q155" s="21"/>
    </row>
    <row r="156" spans="1:17" ht="19.5" customHeight="1" x14ac:dyDescent="0.25">
      <c r="B156" s="12" t="s">
        <v>221</v>
      </c>
      <c r="C156" s="18">
        <v>84951000</v>
      </c>
      <c r="D156" s="18">
        <v>11209000</v>
      </c>
      <c r="E156" s="18">
        <v>13993000</v>
      </c>
      <c r="F156" s="18"/>
      <c r="G156" s="18">
        <f t="shared" si="5"/>
        <v>13993000</v>
      </c>
      <c r="H156" s="18"/>
      <c r="I156" s="18">
        <v>2956000</v>
      </c>
      <c r="J156" s="18">
        <v>1893000</v>
      </c>
      <c r="K156" s="18"/>
      <c r="L156" s="18"/>
      <c r="M156" s="18"/>
      <c r="N156" s="14">
        <f t="shared" si="4"/>
        <v>115002000</v>
      </c>
      <c r="Q156" s="21"/>
    </row>
    <row r="157" spans="1:17" ht="19.5" customHeight="1" x14ac:dyDescent="0.25">
      <c r="A157" s="45"/>
      <c r="B157" s="12" t="s">
        <v>233</v>
      </c>
      <c r="C157" s="18">
        <v>241892000</v>
      </c>
      <c r="D157" s="18">
        <v>31126000</v>
      </c>
      <c r="E157" s="18">
        <v>34858000</v>
      </c>
      <c r="F157" s="18"/>
      <c r="G157" s="18">
        <f t="shared" si="5"/>
        <v>34858000</v>
      </c>
      <c r="H157" s="18"/>
      <c r="I157" s="18">
        <v>1372180000</v>
      </c>
      <c r="J157" s="18">
        <v>14105000</v>
      </c>
      <c r="K157" s="18"/>
      <c r="L157" s="18">
        <v>349579000</v>
      </c>
      <c r="M157" s="18"/>
      <c r="N157" s="14">
        <f t="shared" si="4"/>
        <v>2043740000</v>
      </c>
      <c r="Q157" s="21"/>
    </row>
    <row r="158" spans="1:17" ht="19.5" customHeight="1" x14ac:dyDescent="0.25">
      <c r="B158" s="12" t="s">
        <v>117</v>
      </c>
      <c r="C158" s="18">
        <v>68125000</v>
      </c>
      <c r="D158" s="18">
        <v>9172000</v>
      </c>
      <c r="E158" s="18">
        <v>30342000</v>
      </c>
      <c r="F158" s="18"/>
      <c r="G158" s="18">
        <f t="shared" si="5"/>
        <v>30342000</v>
      </c>
      <c r="H158" s="18"/>
      <c r="I158" s="18">
        <v>403536000</v>
      </c>
      <c r="J158" s="18">
        <v>3408000</v>
      </c>
      <c r="K158" s="18">
        <v>36837000</v>
      </c>
      <c r="L158" s="18"/>
      <c r="M158" s="18"/>
      <c r="N158" s="14">
        <f t="shared" si="4"/>
        <v>551420000</v>
      </c>
      <c r="Q158" s="21"/>
    </row>
    <row r="159" spans="1:17" ht="19.5" customHeight="1" x14ac:dyDescent="0.25">
      <c r="A159" s="45"/>
      <c r="B159" s="12" t="s">
        <v>124</v>
      </c>
      <c r="C159" s="18">
        <v>32230000</v>
      </c>
      <c r="D159" s="18">
        <v>6126000</v>
      </c>
      <c r="E159" s="18">
        <v>12635000</v>
      </c>
      <c r="F159" s="18"/>
      <c r="G159" s="18">
        <f t="shared" si="5"/>
        <v>12635000</v>
      </c>
      <c r="H159" s="18"/>
      <c r="I159" s="18">
        <v>518000</v>
      </c>
      <c r="J159" s="18">
        <v>17448000</v>
      </c>
      <c r="K159" s="18">
        <v>29595000</v>
      </c>
      <c r="L159" s="18"/>
      <c r="M159" s="18"/>
      <c r="N159" s="14">
        <f t="shared" si="4"/>
        <v>98552000</v>
      </c>
      <c r="Q159" s="21"/>
    </row>
    <row r="160" spans="1:17" ht="19.5" customHeight="1" x14ac:dyDescent="0.25">
      <c r="B160" s="12" t="s">
        <v>103</v>
      </c>
      <c r="C160" s="18">
        <v>31979000</v>
      </c>
      <c r="D160" s="18">
        <v>4725000</v>
      </c>
      <c r="E160" s="18">
        <v>4312000</v>
      </c>
      <c r="F160" s="18"/>
      <c r="G160" s="18">
        <f t="shared" si="5"/>
        <v>4312000</v>
      </c>
      <c r="H160" s="18"/>
      <c r="I160" s="18">
        <v>3538000</v>
      </c>
      <c r="J160" s="18">
        <v>1051000</v>
      </c>
      <c r="K160" s="18"/>
      <c r="L160" s="18"/>
      <c r="M160" s="18"/>
      <c r="N160" s="14">
        <f t="shared" si="4"/>
        <v>45605000</v>
      </c>
      <c r="Q160" s="21"/>
    </row>
    <row r="161" spans="1:17" ht="19.5" customHeight="1" x14ac:dyDescent="0.25">
      <c r="A161" s="45"/>
      <c r="B161" s="12" t="s">
        <v>104</v>
      </c>
      <c r="C161" s="18">
        <v>273915000</v>
      </c>
      <c r="D161" s="18">
        <v>52534000</v>
      </c>
      <c r="E161" s="18">
        <v>20088000</v>
      </c>
      <c r="F161" s="18"/>
      <c r="G161" s="18">
        <f t="shared" si="5"/>
        <v>20088000</v>
      </c>
      <c r="H161" s="18"/>
      <c r="I161" s="18">
        <v>29536000</v>
      </c>
      <c r="J161" s="18">
        <v>331814000</v>
      </c>
      <c r="K161" s="18"/>
      <c r="L161" s="18"/>
      <c r="M161" s="18"/>
      <c r="N161" s="14">
        <f t="shared" si="4"/>
        <v>707887000</v>
      </c>
      <c r="Q161" s="21"/>
    </row>
    <row r="162" spans="1:17" ht="19.5" customHeight="1" x14ac:dyDescent="0.25">
      <c r="B162" s="12" t="s">
        <v>222</v>
      </c>
      <c r="C162" s="18">
        <v>80770000</v>
      </c>
      <c r="D162" s="18">
        <v>9633000</v>
      </c>
      <c r="E162" s="18">
        <v>393984000</v>
      </c>
      <c r="F162" s="18"/>
      <c r="G162" s="18">
        <f t="shared" si="5"/>
        <v>393984000</v>
      </c>
      <c r="H162" s="18"/>
      <c r="I162" s="18">
        <v>34000</v>
      </c>
      <c r="J162" s="18">
        <v>593566000</v>
      </c>
      <c r="K162" s="18"/>
      <c r="L162" s="18"/>
      <c r="M162" s="18"/>
      <c r="N162" s="14">
        <f t="shared" si="4"/>
        <v>1077987000</v>
      </c>
      <c r="Q162" s="21"/>
    </row>
    <row r="163" spans="1:17" ht="19.5" customHeight="1" x14ac:dyDescent="0.25">
      <c r="A163" s="45"/>
      <c r="B163" s="12" t="s">
        <v>105</v>
      </c>
      <c r="C163" s="18">
        <v>45191000</v>
      </c>
      <c r="D163" s="18">
        <v>6144000</v>
      </c>
      <c r="E163" s="18">
        <v>7067000</v>
      </c>
      <c r="F163" s="18"/>
      <c r="G163" s="18">
        <f t="shared" si="5"/>
        <v>7067000</v>
      </c>
      <c r="H163" s="18"/>
      <c r="I163" s="18">
        <v>6128000</v>
      </c>
      <c r="J163" s="18">
        <v>2670000</v>
      </c>
      <c r="K163" s="18"/>
      <c r="L163" s="18"/>
      <c r="M163" s="18"/>
      <c r="N163" s="14">
        <f t="shared" si="4"/>
        <v>67200000</v>
      </c>
      <c r="Q163" s="21"/>
    </row>
    <row r="164" spans="1:17" ht="19.5" customHeight="1" x14ac:dyDescent="0.25">
      <c r="B164" s="12" t="s">
        <v>125</v>
      </c>
      <c r="C164" s="18">
        <v>19265000</v>
      </c>
      <c r="D164" s="18">
        <v>4314000</v>
      </c>
      <c r="E164" s="18">
        <v>5515000</v>
      </c>
      <c r="F164" s="18"/>
      <c r="G164" s="18">
        <f t="shared" si="5"/>
        <v>5515000</v>
      </c>
      <c r="H164" s="18"/>
      <c r="I164" s="18">
        <v>174000</v>
      </c>
      <c r="J164" s="18">
        <v>5239000</v>
      </c>
      <c r="K164" s="18"/>
      <c r="L164" s="18"/>
      <c r="M164" s="18"/>
      <c r="N164" s="14">
        <f t="shared" si="4"/>
        <v>34507000</v>
      </c>
      <c r="Q164" s="21"/>
    </row>
    <row r="165" spans="1:17" ht="19.5" customHeight="1" x14ac:dyDescent="0.25">
      <c r="A165" s="45"/>
      <c r="B165" s="12" t="s">
        <v>106</v>
      </c>
      <c r="C165" s="18">
        <v>34564000</v>
      </c>
      <c r="D165" s="18">
        <v>5598000</v>
      </c>
      <c r="E165" s="18">
        <v>11330000</v>
      </c>
      <c r="F165" s="18"/>
      <c r="G165" s="18">
        <f t="shared" si="5"/>
        <v>11330000</v>
      </c>
      <c r="H165" s="18"/>
      <c r="I165" s="18">
        <v>345130000</v>
      </c>
      <c r="J165" s="18">
        <v>1360000</v>
      </c>
      <c r="K165" s="18"/>
      <c r="L165" s="18"/>
      <c r="M165" s="18"/>
      <c r="N165" s="14">
        <f t="shared" si="4"/>
        <v>397982000</v>
      </c>
      <c r="Q165" s="21"/>
    </row>
    <row r="166" spans="1:17" ht="19.5" customHeight="1" x14ac:dyDescent="0.25">
      <c r="B166" s="12" t="s">
        <v>133</v>
      </c>
      <c r="C166" s="18">
        <v>2955359000</v>
      </c>
      <c r="D166" s="18">
        <v>610424000</v>
      </c>
      <c r="E166" s="18">
        <v>2904894000</v>
      </c>
      <c r="F166" s="18"/>
      <c r="G166" s="18">
        <f t="shared" si="5"/>
        <v>2904894000</v>
      </c>
      <c r="H166" s="18"/>
      <c r="I166" s="18">
        <v>12717586000</v>
      </c>
      <c r="J166" s="18">
        <v>8065330000</v>
      </c>
      <c r="K166" s="18"/>
      <c r="L166" s="18"/>
      <c r="M166" s="18"/>
      <c r="N166" s="14">
        <f t="shared" si="4"/>
        <v>27253593000</v>
      </c>
      <c r="Q166" s="21"/>
    </row>
    <row r="167" spans="1:17" ht="19.5" customHeight="1" x14ac:dyDescent="0.25">
      <c r="A167" s="45"/>
      <c r="B167" s="12" t="s">
        <v>128</v>
      </c>
      <c r="C167" s="18">
        <v>32651000</v>
      </c>
      <c r="D167" s="18">
        <v>5968000</v>
      </c>
      <c r="E167" s="18">
        <v>3627000</v>
      </c>
      <c r="F167" s="18"/>
      <c r="G167" s="18">
        <f t="shared" si="5"/>
        <v>3627000</v>
      </c>
      <c r="H167" s="18"/>
      <c r="I167" s="18">
        <v>970000</v>
      </c>
      <c r="J167" s="18">
        <v>7858000</v>
      </c>
      <c r="K167" s="18"/>
      <c r="L167" s="18"/>
      <c r="M167" s="18"/>
      <c r="N167" s="14">
        <f t="shared" si="4"/>
        <v>51074000</v>
      </c>
      <c r="Q167" s="21"/>
    </row>
    <row r="168" spans="1:17" ht="19.5" customHeight="1" x14ac:dyDescent="0.25">
      <c r="B168" s="12" t="s">
        <v>107</v>
      </c>
      <c r="C168" s="18">
        <v>5097000</v>
      </c>
      <c r="D168" s="18">
        <v>835000</v>
      </c>
      <c r="E168" s="18">
        <v>4072000</v>
      </c>
      <c r="F168" s="18"/>
      <c r="G168" s="18">
        <f t="shared" si="5"/>
        <v>4072000</v>
      </c>
      <c r="H168" s="18"/>
      <c r="I168" s="18"/>
      <c r="J168" s="18">
        <v>2716000</v>
      </c>
      <c r="K168" s="18">
        <v>89870000</v>
      </c>
      <c r="L168" s="18"/>
      <c r="M168" s="18"/>
      <c r="N168" s="14">
        <f t="shared" si="4"/>
        <v>102590000</v>
      </c>
      <c r="Q168" s="21"/>
    </row>
    <row r="169" spans="1:17" ht="19.5" customHeight="1" x14ac:dyDescent="0.25">
      <c r="A169" s="45"/>
      <c r="B169" s="12" t="s">
        <v>108</v>
      </c>
      <c r="C169" s="18">
        <v>5886000</v>
      </c>
      <c r="D169" s="18">
        <v>1063000</v>
      </c>
      <c r="E169" s="18">
        <v>3699000</v>
      </c>
      <c r="F169" s="18"/>
      <c r="G169" s="18">
        <f t="shared" si="5"/>
        <v>3699000</v>
      </c>
      <c r="H169" s="18"/>
      <c r="I169" s="18"/>
      <c r="J169" s="18">
        <v>7050000</v>
      </c>
      <c r="K169" s="18">
        <v>115443000</v>
      </c>
      <c r="L169" s="18"/>
      <c r="M169" s="18"/>
      <c r="N169" s="14">
        <f t="shared" si="4"/>
        <v>133141000</v>
      </c>
      <c r="Q169" s="21"/>
    </row>
    <row r="170" spans="1:17" ht="19.5" customHeight="1" x14ac:dyDescent="0.25">
      <c r="B170" s="12" t="s">
        <v>109</v>
      </c>
      <c r="C170" s="18">
        <v>4426000</v>
      </c>
      <c r="D170" s="18">
        <v>771000</v>
      </c>
      <c r="E170" s="18">
        <v>2751000</v>
      </c>
      <c r="F170" s="18"/>
      <c r="G170" s="18">
        <f t="shared" si="5"/>
        <v>2751000</v>
      </c>
      <c r="H170" s="18"/>
      <c r="I170" s="18">
        <v>25000</v>
      </c>
      <c r="J170" s="18">
        <v>2588000</v>
      </c>
      <c r="K170" s="18">
        <v>87040000</v>
      </c>
      <c r="L170" s="18"/>
      <c r="M170" s="18"/>
      <c r="N170" s="14">
        <f t="shared" si="4"/>
        <v>97601000</v>
      </c>
      <c r="Q170" s="21"/>
    </row>
    <row r="171" spans="1:17" ht="19.5" customHeight="1" x14ac:dyDescent="0.25">
      <c r="A171" s="45"/>
      <c r="B171" s="12" t="s">
        <v>37</v>
      </c>
      <c r="C171" s="18">
        <v>2612953000</v>
      </c>
      <c r="D171" s="18">
        <v>479285000</v>
      </c>
      <c r="E171" s="18">
        <v>201219000</v>
      </c>
      <c r="F171" s="18"/>
      <c r="G171" s="18">
        <f t="shared" si="5"/>
        <v>201219000</v>
      </c>
      <c r="H171" s="18"/>
      <c r="I171" s="18">
        <v>62412000</v>
      </c>
      <c r="J171" s="18">
        <v>6771503000</v>
      </c>
      <c r="K171" s="18">
        <v>225947000</v>
      </c>
      <c r="L171" s="18"/>
      <c r="M171" s="18"/>
      <c r="N171" s="14">
        <f t="shared" si="4"/>
        <v>10353319000</v>
      </c>
      <c r="Q171" s="21"/>
    </row>
    <row r="172" spans="1:17" ht="19.5" customHeight="1" x14ac:dyDescent="0.25">
      <c r="B172" s="12" t="s">
        <v>118</v>
      </c>
      <c r="C172" s="18">
        <v>2179000</v>
      </c>
      <c r="D172" s="18">
        <v>463000</v>
      </c>
      <c r="E172" s="18">
        <v>1175000</v>
      </c>
      <c r="F172" s="18"/>
      <c r="G172" s="18">
        <f t="shared" si="5"/>
        <v>1175000</v>
      </c>
      <c r="H172" s="18"/>
      <c r="I172" s="18"/>
      <c r="J172" s="18">
        <v>927000</v>
      </c>
      <c r="K172" s="18"/>
      <c r="L172" s="18"/>
      <c r="M172" s="18"/>
      <c r="N172" s="14">
        <f t="shared" si="4"/>
        <v>4744000</v>
      </c>
      <c r="Q172" s="21"/>
    </row>
    <row r="173" spans="1:17" ht="19.5" customHeight="1" x14ac:dyDescent="0.25">
      <c r="A173" s="45"/>
      <c r="B173" s="12" t="s">
        <v>119</v>
      </c>
      <c r="C173" s="18">
        <v>99454000</v>
      </c>
      <c r="D173" s="18">
        <v>16897000</v>
      </c>
      <c r="E173" s="18">
        <v>62367000</v>
      </c>
      <c r="F173" s="18"/>
      <c r="G173" s="18">
        <f t="shared" si="5"/>
        <v>62367000</v>
      </c>
      <c r="H173" s="18"/>
      <c r="I173" s="18">
        <v>3198000</v>
      </c>
      <c r="J173" s="18">
        <v>10411000</v>
      </c>
      <c r="K173" s="18"/>
      <c r="L173" s="18"/>
      <c r="M173" s="18"/>
      <c r="N173" s="14">
        <f t="shared" si="4"/>
        <v>192327000</v>
      </c>
      <c r="Q173" s="21"/>
    </row>
    <row r="174" spans="1:17" ht="19.5" customHeight="1" x14ac:dyDescent="0.25">
      <c r="A174" s="45"/>
      <c r="B174" s="12" t="s">
        <v>126</v>
      </c>
      <c r="C174" s="18">
        <v>25675000</v>
      </c>
      <c r="D174" s="18">
        <v>3941000</v>
      </c>
      <c r="E174" s="18">
        <v>7480000</v>
      </c>
      <c r="F174" s="18"/>
      <c r="G174" s="18">
        <f t="shared" si="5"/>
        <v>7480000</v>
      </c>
      <c r="H174" s="18"/>
      <c r="I174" s="18">
        <v>978000</v>
      </c>
      <c r="J174" s="18">
        <v>2231000</v>
      </c>
      <c r="K174" s="18"/>
      <c r="L174" s="18"/>
      <c r="M174" s="18"/>
      <c r="N174" s="14">
        <f t="shared" si="4"/>
        <v>40305000</v>
      </c>
      <c r="Q174" s="21"/>
    </row>
    <row r="175" spans="1:17" ht="19.5" customHeight="1" x14ac:dyDescent="0.25">
      <c r="A175" s="45"/>
      <c r="B175" s="12" t="s">
        <v>179</v>
      </c>
      <c r="C175" s="18">
        <v>8850000</v>
      </c>
      <c r="D175" s="18">
        <v>1281000</v>
      </c>
      <c r="E175" s="18">
        <v>4965000</v>
      </c>
      <c r="F175" s="18"/>
      <c r="G175" s="18">
        <f t="shared" si="5"/>
        <v>4965000</v>
      </c>
      <c r="H175" s="18"/>
      <c r="I175" s="18">
        <v>432000</v>
      </c>
      <c r="J175" s="18">
        <v>3667000</v>
      </c>
      <c r="K175" s="18"/>
      <c r="L175" s="18"/>
      <c r="M175" s="18"/>
      <c r="N175" s="14">
        <f t="shared" si="4"/>
        <v>19195000</v>
      </c>
      <c r="Q175" s="21"/>
    </row>
    <row r="176" spans="1:17" ht="19.5" customHeight="1" x14ac:dyDescent="0.25">
      <c r="A176" s="45"/>
      <c r="B176" s="12" t="s">
        <v>134</v>
      </c>
      <c r="C176" s="18">
        <v>18194000</v>
      </c>
      <c r="D176" s="18">
        <v>3434000</v>
      </c>
      <c r="E176" s="18">
        <v>23729000</v>
      </c>
      <c r="F176" s="18"/>
      <c r="G176" s="18">
        <f t="shared" si="5"/>
        <v>23729000</v>
      </c>
      <c r="H176" s="18"/>
      <c r="I176" s="18">
        <v>525000</v>
      </c>
      <c r="J176" s="18">
        <v>7953000</v>
      </c>
      <c r="K176" s="18">
        <v>35756000</v>
      </c>
      <c r="L176" s="18"/>
      <c r="M176" s="18"/>
      <c r="N176" s="14">
        <f t="shared" si="4"/>
        <v>89591000</v>
      </c>
      <c r="Q176" s="21"/>
    </row>
    <row r="177" spans="1:17" ht="19.5" customHeight="1" x14ac:dyDescent="0.25">
      <c r="A177" s="45"/>
      <c r="B177" s="12" t="s">
        <v>223</v>
      </c>
      <c r="C177" s="18">
        <v>1367000</v>
      </c>
      <c r="D177" s="18">
        <v>134000</v>
      </c>
      <c r="E177" s="18">
        <v>2088000</v>
      </c>
      <c r="F177" s="18"/>
      <c r="G177" s="18">
        <f t="shared" si="5"/>
        <v>2088000</v>
      </c>
      <c r="H177" s="18"/>
      <c r="I177" s="18">
        <v>41000</v>
      </c>
      <c r="J177" s="18">
        <v>1048000</v>
      </c>
      <c r="K177" s="18"/>
      <c r="L177" s="18"/>
      <c r="M177" s="18"/>
      <c r="N177" s="14">
        <f t="shared" si="4"/>
        <v>4678000</v>
      </c>
      <c r="Q177" s="21"/>
    </row>
    <row r="178" spans="1:17" ht="19.5" customHeight="1" x14ac:dyDescent="0.25">
      <c r="A178" s="45"/>
      <c r="B178" s="12" t="s">
        <v>224</v>
      </c>
      <c r="C178" s="18">
        <v>3303000</v>
      </c>
      <c r="D178" s="18">
        <v>468000</v>
      </c>
      <c r="E178" s="18">
        <v>1375000</v>
      </c>
      <c r="F178" s="18"/>
      <c r="G178" s="18">
        <f t="shared" si="5"/>
        <v>1375000</v>
      </c>
      <c r="H178" s="18"/>
      <c r="I178" s="18">
        <v>148000</v>
      </c>
      <c r="J178" s="18">
        <v>1048000</v>
      </c>
      <c r="K178" s="18"/>
      <c r="L178" s="18"/>
      <c r="M178" s="18"/>
      <c r="N178" s="14">
        <f t="shared" si="4"/>
        <v>6342000</v>
      </c>
      <c r="Q178" s="21"/>
    </row>
    <row r="179" spans="1:17" ht="19.5" customHeight="1" x14ac:dyDescent="0.25">
      <c r="A179" s="45"/>
      <c r="B179" s="12" t="s">
        <v>225</v>
      </c>
      <c r="C179" s="18">
        <v>61639000</v>
      </c>
      <c r="D179" s="18">
        <v>11039000</v>
      </c>
      <c r="E179" s="18">
        <v>15121000</v>
      </c>
      <c r="F179" s="18"/>
      <c r="G179" s="18">
        <f t="shared" si="5"/>
        <v>15121000</v>
      </c>
      <c r="H179" s="18"/>
      <c r="I179" s="18">
        <v>194888000</v>
      </c>
      <c r="J179" s="18">
        <v>12401000</v>
      </c>
      <c r="K179" s="18"/>
      <c r="L179" s="18">
        <v>2200000</v>
      </c>
      <c r="M179" s="18"/>
      <c r="N179" s="14">
        <f t="shared" si="4"/>
        <v>297288000</v>
      </c>
      <c r="Q179" s="21"/>
    </row>
    <row r="180" spans="1:17" ht="19.5" customHeight="1" x14ac:dyDescent="0.25">
      <c r="B180" s="12" t="s">
        <v>234</v>
      </c>
      <c r="C180" s="18">
        <v>12859000</v>
      </c>
      <c r="D180" s="18">
        <v>2455000</v>
      </c>
      <c r="E180" s="18">
        <v>11300000</v>
      </c>
      <c r="F180" s="18"/>
      <c r="G180" s="18">
        <f t="shared" si="5"/>
        <v>11300000</v>
      </c>
      <c r="H180" s="18"/>
      <c r="I180" s="18">
        <v>169000</v>
      </c>
      <c r="J180" s="18">
        <v>1048000</v>
      </c>
      <c r="K180" s="18"/>
      <c r="L180" s="18"/>
      <c r="M180" s="18"/>
      <c r="N180" s="14">
        <f t="shared" si="4"/>
        <v>27831000</v>
      </c>
      <c r="Q180" s="21"/>
    </row>
    <row r="181" spans="1:17" ht="19.5" customHeight="1" thickBot="1" x14ac:dyDescent="0.3">
      <c r="A181" s="45"/>
      <c r="B181" s="12" t="s">
        <v>235</v>
      </c>
      <c r="C181" s="18">
        <v>15322000</v>
      </c>
      <c r="D181" s="18">
        <v>3250000</v>
      </c>
      <c r="E181" s="18">
        <v>9040000</v>
      </c>
      <c r="F181" s="18"/>
      <c r="G181" s="18">
        <f t="shared" si="5"/>
        <v>9040000</v>
      </c>
      <c r="H181" s="18"/>
      <c r="I181" s="18"/>
      <c r="J181" s="18">
        <v>1048000</v>
      </c>
      <c r="K181" s="18"/>
      <c r="L181" s="18"/>
      <c r="M181" s="18"/>
      <c r="N181" s="14">
        <f t="shared" si="4"/>
        <v>28660000</v>
      </c>
      <c r="Q181" s="21"/>
    </row>
    <row r="182" spans="1:17" s="17" customFormat="1" ht="21" customHeight="1" thickBot="1" x14ac:dyDescent="0.3">
      <c r="A182" s="47"/>
      <c r="B182" s="19" t="s">
        <v>110</v>
      </c>
      <c r="C182" s="20">
        <f t="shared" ref="C182:N182" si="6">SUM(C8:C181)</f>
        <v>40580628000</v>
      </c>
      <c r="D182" s="20">
        <f t="shared" si="6"/>
        <v>6771323000</v>
      </c>
      <c r="E182" s="20">
        <f>SUM(E8:E181)</f>
        <v>7788526000</v>
      </c>
      <c r="F182" s="20">
        <f t="shared" si="6"/>
        <v>0</v>
      </c>
      <c r="G182" s="20">
        <f t="shared" si="6"/>
        <v>7788526000</v>
      </c>
      <c r="H182" s="20">
        <f t="shared" si="6"/>
        <v>0</v>
      </c>
      <c r="I182" s="20">
        <f>SUM(I8:I181)</f>
        <v>17388902000</v>
      </c>
      <c r="J182" s="20">
        <f>SUM(J8:J181)</f>
        <v>20876461000</v>
      </c>
      <c r="K182" s="20">
        <f t="shared" si="6"/>
        <v>2202244000</v>
      </c>
      <c r="L182" s="20">
        <f t="shared" si="6"/>
        <v>534607000</v>
      </c>
      <c r="M182" s="20">
        <f t="shared" si="6"/>
        <v>0</v>
      </c>
      <c r="N182" s="20">
        <f t="shared" si="6"/>
        <v>96142691000</v>
      </c>
    </row>
    <row r="184" spans="1:17" x14ac:dyDescent="0.25">
      <c r="C184" s="21"/>
      <c r="D184" s="21"/>
      <c r="F184" s="39"/>
      <c r="G184" s="21"/>
      <c r="N184" s="21"/>
    </row>
    <row r="185" spans="1:17" x14ac:dyDescent="0.25">
      <c r="C185" s="21"/>
      <c r="F185" s="39"/>
      <c r="G185" s="21"/>
    </row>
    <row r="186" spans="1:17" x14ac:dyDescent="0.25">
      <c r="E186" s="21"/>
      <c r="F186" s="39"/>
      <c r="G186" s="21"/>
    </row>
    <row r="187" spans="1:17" x14ac:dyDescent="0.25">
      <c r="C187" s="21"/>
      <c r="E187" s="21"/>
    </row>
    <row r="189" spans="1:17" x14ac:dyDescent="0.25">
      <c r="C189" s="21"/>
    </row>
    <row r="190" spans="1:17" x14ac:dyDescent="0.25">
      <c r="C190" s="21"/>
    </row>
    <row r="191" spans="1:17" x14ac:dyDescent="0.25">
      <c r="C191" s="21"/>
    </row>
    <row r="193" spans="3:3" x14ac:dyDescent="0.25">
      <c r="C193" s="21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4" fitToHeight="3" orientation="landscape" r:id="rId1"/>
  <rowBreaks count="3" manualBreakCount="3">
    <brk id="59" min="1" max="13" man="1"/>
    <brk id="92" min="1" max="13" man="1"/>
    <brk id="14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9</vt:i4>
      </vt:variant>
    </vt:vector>
  </HeadingPairs>
  <TitlesOfParts>
    <vt:vector size="15" baseType="lpstr">
      <vt:lpstr>GENEL 2020</vt:lpstr>
      <vt:lpstr>ÖZEL 2020</vt:lpstr>
      <vt:lpstr>GENEL 2021</vt:lpstr>
      <vt:lpstr>ÖZEL 2021</vt:lpstr>
      <vt:lpstr>GENEL 2022</vt:lpstr>
      <vt:lpstr>ÖZEL 2022</vt:lpstr>
      <vt:lpstr>'GENEL 2020'!Yazdırma_Alanı</vt:lpstr>
      <vt:lpstr>'GENEL 2021'!Yazdırma_Alanı</vt:lpstr>
      <vt:lpstr>'GENEL 2022'!Yazdırma_Alanı</vt:lpstr>
      <vt:lpstr>'ÖZEL 2020'!Yazdırma_Alanı</vt:lpstr>
      <vt:lpstr>'ÖZEL 2021'!Yazdırma_Alanı</vt:lpstr>
      <vt:lpstr>'ÖZEL 2022'!Yazdırma_Alanı</vt:lpstr>
      <vt:lpstr>'ÖZEL 2020'!Yazdırma_Başlıkları</vt:lpstr>
      <vt:lpstr>'ÖZEL 2021'!Yazdırma_Başlıkları</vt:lpstr>
      <vt:lpstr>'ÖZEL 2022'!Yazdırma_Başlıkları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2019-10-11T09:50:56Z</dcterms:modified>
</cp:coreProperties>
</file>