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avsar\Desktop\B-5 Formüllü\"/>
    </mc:Choice>
  </mc:AlternateContent>
  <bookViews>
    <workbookView xWindow="2520" yWindow="150" windowWidth="7650" windowHeight="6720"/>
  </bookViews>
  <sheets>
    <sheet name="T 5.15" sheetId="1" r:id="rId1"/>
    <sheet name="Module1" sheetId="2" state="veryHidden" r:id="rId2"/>
  </sheets>
  <definedNames>
    <definedName name="_xlnm.Print_Area" localSheetId="0">'T 5.15'!$A$1:$AC$100</definedName>
  </definedNames>
  <calcPr calcId="162913"/>
</workbook>
</file>

<file path=xl/calcChain.xml><?xml version="1.0" encoding="utf-8"?>
<calcChain xmlns="http://schemas.openxmlformats.org/spreadsheetml/2006/main">
  <c r="U64" i="1" l="1"/>
  <c r="U65" i="1"/>
  <c r="U66" i="1"/>
  <c r="U67" i="1"/>
  <c r="U68" i="1"/>
  <c r="U69" i="1"/>
  <c r="U70" i="1"/>
  <c r="U71" i="1"/>
  <c r="U72" i="1"/>
  <c r="U73" i="1"/>
  <c r="U75" i="1"/>
  <c r="U76" i="1"/>
  <c r="U77" i="1"/>
  <c r="U78" i="1"/>
  <c r="U79" i="1"/>
  <c r="U80" i="1"/>
  <c r="U81" i="1"/>
  <c r="U82" i="1"/>
  <c r="U83" i="1"/>
  <c r="U84" i="1"/>
  <c r="U86" i="1"/>
  <c r="U87" i="1"/>
  <c r="U88" i="1"/>
  <c r="U89" i="1"/>
  <c r="U90" i="1"/>
  <c r="U91" i="1"/>
  <c r="U92" i="1"/>
  <c r="U93" i="1"/>
  <c r="U94" i="1"/>
  <c r="U96" i="1"/>
  <c r="U98" i="1"/>
  <c r="U99" i="1"/>
  <c r="U7" i="1"/>
  <c r="U8" i="1"/>
  <c r="U9" i="1"/>
  <c r="U10" i="1"/>
  <c r="U11" i="1"/>
  <c r="U12" i="1"/>
  <c r="U13" i="1"/>
  <c r="U14" i="1"/>
  <c r="U15" i="1"/>
  <c r="U16" i="1"/>
  <c r="U17" i="1"/>
  <c r="U19" i="1"/>
  <c r="U20" i="1"/>
  <c r="U21" i="1"/>
  <c r="U23" i="1"/>
  <c r="U24" i="1"/>
  <c r="U25" i="1"/>
  <c r="U26" i="1"/>
  <c r="U27" i="1"/>
  <c r="U28" i="1"/>
  <c r="U29" i="1"/>
  <c r="U30" i="1"/>
  <c r="U31" i="1"/>
  <c r="U32" i="1"/>
  <c r="U34" i="1"/>
  <c r="U35" i="1"/>
  <c r="U36" i="1"/>
  <c r="U37" i="1"/>
  <c r="U38" i="1"/>
  <c r="U40" i="1"/>
  <c r="U41" i="1"/>
  <c r="U42" i="1"/>
  <c r="U43" i="1"/>
  <c r="U45" i="1"/>
  <c r="U46" i="1"/>
  <c r="U47" i="1"/>
  <c r="U48" i="1"/>
  <c r="U49" i="1"/>
  <c r="U50" i="1"/>
  <c r="U51" i="1"/>
  <c r="U52" i="1"/>
  <c r="U53" i="1"/>
  <c r="U54" i="1"/>
  <c r="Z98" i="1" l="1"/>
  <c r="T98" i="1"/>
  <c r="T64" i="1" l="1"/>
  <c r="T65" i="1"/>
  <c r="T66" i="1"/>
  <c r="T67" i="1"/>
  <c r="T68" i="1"/>
  <c r="T69" i="1"/>
  <c r="T70" i="1"/>
  <c r="T71" i="1"/>
  <c r="T72" i="1"/>
  <c r="T73" i="1"/>
  <c r="T75" i="1"/>
  <c r="T76" i="1"/>
  <c r="T77" i="1"/>
  <c r="T78" i="1"/>
  <c r="T79" i="1"/>
  <c r="T80" i="1"/>
  <c r="T81" i="1"/>
  <c r="T82" i="1"/>
  <c r="T83" i="1"/>
  <c r="T84" i="1"/>
  <c r="T86" i="1"/>
  <c r="T87" i="1"/>
  <c r="T88" i="1"/>
  <c r="T89" i="1"/>
  <c r="T90" i="1"/>
  <c r="T91" i="1"/>
  <c r="T92" i="1"/>
  <c r="T93" i="1"/>
  <c r="T94" i="1"/>
  <c r="T96" i="1"/>
  <c r="T99" i="1"/>
  <c r="T7" i="1"/>
  <c r="T8" i="1"/>
  <c r="T9" i="1"/>
  <c r="T10" i="1"/>
  <c r="T11" i="1"/>
  <c r="T12" i="1"/>
  <c r="T13" i="1"/>
  <c r="T14" i="1"/>
  <c r="T15" i="1"/>
  <c r="T16" i="1"/>
  <c r="T17" i="1"/>
  <c r="T19" i="1"/>
  <c r="T20" i="1"/>
  <c r="T21" i="1"/>
  <c r="T23" i="1"/>
  <c r="T24" i="1"/>
  <c r="T25" i="1"/>
  <c r="T26" i="1"/>
  <c r="T27" i="1"/>
  <c r="T28" i="1"/>
  <c r="T29" i="1"/>
  <c r="T30" i="1"/>
  <c r="T31" i="1"/>
  <c r="T32" i="1"/>
  <c r="T34" i="1"/>
  <c r="T35" i="1"/>
  <c r="T36" i="1"/>
  <c r="T37" i="1"/>
  <c r="T38" i="1"/>
  <c r="T40" i="1"/>
  <c r="T41" i="1"/>
  <c r="T42" i="1"/>
  <c r="T43" i="1"/>
  <c r="T45" i="1"/>
  <c r="T46" i="1"/>
  <c r="T47" i="1"/>
  <c r="T48" i="1"/>
  <c r="T49" i="1"/>
  <c r="T50" i="1"/>
  <c r="T51" i="1"/>
  <c r="T52" i="1"/>
  <c r="T53" i="1"/>
  <c r="T54" i="1"/>
  <c r="S64" i="1" l="1"/>
  <c r="S65" i="1"/>
  <c r="S66" i="1"/>
  <c r="S67" i="1"/>
  <c r="S68" i="1"/>
  <c r="S69" i="1"/>
  <c r="S70" i="1"/>
  <c r="S71" i="1"/>
  <c r="S72" i="1"/>
  <c r="S73" i="1"/>
  <c r="S75" i="1"/>
  <c r="S76" i="1"/>
  <c r="S77" i="1"/>
  <c r="S78" i="1"/>
  <c r="S79" i="1"/>
  <c r="S80" i="1"/>
  <c r="S81" i="1"/>
  <c r="S82" i="1"/>
  <c r="S83" i="1"/>
  <c r="S84" i="1"/>
  <c r="S86" i="1"/>
  <c r="S87" i="1"/>
  <c r="S88" i="1"/>
  <c r="S89" i="1"/>
  <c r="S90" i="1"/>
  <c r="S91" i="1"/>
  <c r="S92" i="1"/>
  <c r="S93" i="1"/>
  <c r="S94" i="1"/>
  <c r="S96" i="1"/>
  <c r="S98" i="1"/>
  <c r="S99" i="1"/>
  <c r="S7" i="1"/>
  <c r="S8" i="1"/>
  <c r="S9" i="1"/>
  <c r="S10" i="1"/>
  <c r="S11" i="1"/>
  <c r="S12" i="1"/>
  <c r="S13" i="1"/>
  <c r="S14" i="1"/>
  <c r="S15" i="1"/>
  <c r="S16" i="1"/>
  <c r="S17" i="1"/>
  <c r="S19" i="1"/>
  <c r="S20" i="1"/>
  <c r="S21" i="1"/>
  <c r="S23" i="1"/>
  <c r="S24" i="1"/>
  <c r="S25" i="1"/>
  <c r="S26" i="1"/>
  <c r="S27" i="1"/>
  <c r="S28" i="1"/>
  <c r="S29" i="1"/>
  <c r="S30" i="1"/>
  <c r="S31" i="1"/>
  <c r="S32" i="1"/>
  <c r="S34" i="1"/>
  <c r="S35" i="1"/>
  <c r="S36" i="1"/>
  <c r="S37" i="1"/>
  <c r="S38" i="1"/>
  <c r="S40" i="1"/>
  <c r="S41" i="1"/>
  <c r="S42" i="1"/>
  <c r="S43" i="1"/>
  <c r="S45" i="1"/>
  <c r="S46" i="1"/>
  <c r="S47" i="1"/>
  <c r="S48" i="1"/>
  <c r="S49" i="1"/>
  <c r="S50" i="1"/>
  <c r="S51" i="1"/>
  <c r="S52" i="1"/>
  <c r="S53" i="1"/>
  <c r="S54" i="1"/>
  <c r="X63" i="1"/>
  <c r="W63" i="1"/>
  <c r="R64" i="1" l="1"/>
  <c r="R65" i="1"/>
  <c r="R66" i="1"/>
  <c r="R67" i="1"/>
  <c r="R68" i="1"/>
  <c r="R69" i="1"/>
  <c r="R70" i="1"/>
  <c r="R71" i="1"/>
  <c r="R72" i="1"/>
  <c r="R73" i="1"/>
  <c r="R75" i="1"/>
  <c r="R76" i="1"/>
  <c r="R77" i="1"/>
  <c r="R78" i="1"/>
  <c r="R79" i="1"/>
  <c r="R80" i="1"/>
  <c r="R81" i="1"/>
  <c r="R82" i="1"/>
  <c r="R83" i="1"/>
  <c r="R84" i="1"/>
  <c r="R86" i="1"/>
  <c r="R87" i="1"/>
  <c r="R88" i="1"/>
  <c r="R89" i="1"/>
  <c r="R90" i="1"/>
  <c r="R91" i="1"/>
  <c r="R92" i="1"/>
  <c r="R93" i="1"/>
  <c r="R94" i="1"/>
  <c r="R96" i="1"/>
  <c r="R98" i="1"/>
  <c r="R99" i="1"/>
  <c r="R7" i="1"/>
  <c r="R8" i="1"/>
  <c r="R9" i="1"/>
  <c r="R10" i="1"/>
  <c r="R11" i="1"/>
  <c r="R12" i="1"/>
  <c r="R13" i="1"/>
  <c r="R14" i="1"/>
  <c r="R15" i="1"/>
  <c r="R16" i="1"/>
  <c r="R17" i="1"/>
  <c r="R19" i="1"/>
  <c r="R20" i="1"/>
  <c r="R21" i="1"/>
  <c r="R23" i="1"/>
  <c r="R24" i="1"/>
  <c r="R25" i="1"/>
  <c r="R26" i="1"/>
  <c r="R27" i="1"/>
  <c r="R28" i="1"/>
  <c r="R29" i="1"/>
  <c r="R30" i="1"/>
  <c r="R31" i="1"/>
  <c r="R32" i="1"/>
  <c r="R34" i="1"/>
  <c r="R35" i="1"/>
  <c r="R36" i="1"/>
  <c r="R37" i="1"/>
  <c r="R38" i="1"/>
  <c r="R40" i="1"/>
  <c r="R41" i="1"/>
  <c r="R42" i="1"/>
  <c r="R43" i="1"/>
  <c r="R45" i="1"/>
  <c r="R46" i="1"/>
  <c r="R47" i="1"/>
  <c r="R48" i="1"/>
  <c r="R49" i="1"/>
  <c r="R50" i="1"/>
  <c r="R51" i="1"/>
  <c r="R52" i="1"/>
  <c r="R53" i="1"/>
  <c r="R54" i="1"/>
  <c r="W62" i="1" l="1"/>
  <c r="W61" i="1"/>
  <c r="Q98" i="1" l="1"/>
  <c r="Q99" i="1"/>
  <c r="Q96" i="1"/>
  <c r="Q86" i="1"/>
  <c r="Q87" i="1"/>
  <c r="Q88" i="1"/>
  <c r="Q89" i="1"/>
  <c r="Q90" i="1"/>
  <c r="Q91" i="1"/>
  <c r="Q92" i="1"/>
  <c r="Q93" i="1"/>
  <c r="Q94" i="1"/>
  <c r="Q75" i="1"/>
  <c r="Q76" i="1"/>
  <c r="Q77" i="1"/>
  <c r="Q78" i="1"/>
  <c r="Q79" i="1"/>
  <c r="Q80" i="1"/>
  <c r="Q81" i="1"/>
  <c r="Q82" i="1"/>
  <c r="Q83" i="1"/>
  <c r="Q84" i="1"/>
  <c r="Q64" i="1"/>
  <c r="Q65" i="1"/>
  <c r="Q66" i="1"/>
  <c r="Q67" i="1"/>
  <c r="Q68" i="1"/>
  <c r="Q69" i="1"/>
  <c r="Q70" i="1"/>
  <c r="Q71" i="1"/>
  <c r="Q72" i="1"/>
  <c r="Q73" i="1"/>
  <c r="Q45" i="1"/>
  <c r="Q46" i="1"/>
  <c r="Q47" i="1"/>
  <c r="Q48" i="1"/>
  <c r="Q49" i="1"/>
  <c r="Q50" i="1"/>
  <c r="Q51" i="1"/>
  <c r="Q52" i="1"/>
  <c r="Q53" i="1"/>
  <c r="Q54" i="1"/>
  <c r="Q40" i="1"/>
  <c r="Q41" i="1"/>
  <c r="Q42" i="1"/>
  <c r="Q43" i="1"/>
  <c r="Q34" i="1"/>
  <c r="Q35" i="1"/>
  <c r="Q36" i="1"/>
  <c r="Q37" i="1"/>
  <c r="Q38" i="1"/>
  <c r="Q23" i="1"/>
  <c r="Q24" i="1"/>
  <c r="Q25" i="1"/>
  <c r="Q26" i="1"/>
  <c r="Q27" i="1"/>
  <c r="Q28" i="1"/>
  <c r="Q29" i="1"/>
  <c r="Q30" i="1"/>
  <c r="Q31" i="1"/>
  <c r="Q32" i="1"/>
  <c r="Q19" i="1"/>
  <c r="Q20" i="1"/>
  <c r="Q21" i="1"/>
  <c r="Q7" i="1"/>
  <c r="Q8" i="1"/>
  <c r="Q9" i="1"/>
  <c r="Q10" i="1"/>
  <c r="Q11" i="1"/>
  <c r="Q12" i="1"/>
  <c r="Q13" i="1"/>
  <c r="Q14" i="1"/>
  <c r="Q15" i="1"/>
  <c r="Q16" i="1"/>
  <c r="Q17" i="1"/>
  <c r="Z41" i="1" l="1"/>
  <c r="Z99" i="1" l="1"/>
  <c r="Z96" i="1"/>
  <c r="Z94" i="1"/>
  <c r="Z93" i="1"/>
  <c r="Z92" i="1"/>
  <c r="Z91" i="1"/>
  <c r="Z90" i="1"/>
  <c r="Z89" i="1"/>
  <c r="Z88" i="1"/>
  <c r="Z87" i="1"/>
  <c r="Z86" i="1"/>
  <c r="Z84" i="1"/>
  <c r="Z83" i="1"/>
  <c r="Z82" i="1"/>
  <c r="Z81" i="1"/>
  <c r="Z80" i="1"/>
  <c r="Z79" i="1"/>
  <c r="Z78" i="1"/>
  <c r="Z77" i="1"/>
  <c r="Z76" i="1"/>
  <c r="Z75" i="1"/>
  <c r="Z73" i="1"/>
  <c r="Z72" i="1"/>
  <c r="Z71" i="1"/>
  <c r="Z70" i="1"/>
  <c r="Z69" i="1"/>
  <c r="Z68" i="1"/>
  <c r="Z67" i="1"/>
  <c r="Z66" i="1"/>
  <c r="Z65" i="1"/>
  <c r="Z64" i="1"/>
  <c r="Z54" i="1"/>
  <c r="Z53" i="1"/>
  <c r="Z52" i="1"/>
  <c r="Z51" i="1"/>
  <c r="Z50" i="1"/>
  <c r="Z49" i="1"/>
  <c r="Z48" i="1"/>
  <c r="Z47" i="1"/>
  <c r="Z46" i="1"/>
  <c r="Z45" i="1"/>
  <c r="Z43" i="1"/>
  <c r="Z42" i="1"/>
  <c r="Z40" i="1"/>
  <c r="Z38" i="1"/>
  <c r="Z37" i="1"/>
  <c r="Z36" i="1"/>
  <c r="Z35" i="1"/>
  <c r="Z34" i="1"/>
  <c r="Z32" i="1"/>
  <c r="Z31" i="1"/>
  <c r="Z30" i="1"/>
  <c r="Z29" i="1"/>
  <c r="Z28" i="1"/>
  <c r="Z27" i="1"/>
  <c r="Z26" i="1"/>
  <c r="Z25" i="1"/>
  <c r="Z24" i="1"/>
  <c r="Z23" i="1"/>
  <c r="Z21" i="1"/>
  <c r="Z20" i="1"/>
  <c r="Z19" i="1"/>
  <c r="Z17" i="1"/>
  <c r="Z16" i="1"/>
  <c r="Z15" i="1"/>
  <c r="Z14" i="1"/>
  <c r="Z13" i="1"/>
  <c r="Z12" i="1"/>
  <c r="Z11" i="1"/>
  <c r="Z10" i="1"/>
  <c r="Z9" i="1"/>
  <c r="Z8" i="1"/>
  <c r="Z7" i="1"/>
  <c r="P98" i="1"/>
  <c r="O98" i="1"/>
  <c r="N98" i="1"/>
  <c r="P99" i="1" l="1"/>
  <c r="P96" i="1"/>
  <c r="P87" i="1"/>
  <c r="P88" i="1"/>
  <c r="P89" i="1"/>
  <c r="P90" i="1"/>
  <c r="P91" i="1"/>
  <c r="P92" i="1"/>
  <c r="P93" i="1"/>
  <c r="P94" i="1"/>
  <c r="P86" i="1"/>
  <c r="P76" i="1"/>
  <c r="P77" i="1"/>
  <c r="P78" i="1"/>
  <c r="P79" i="1"/>
  <c r="P80" i="1"/>
  <c r="P81" i="1"/>
  <c r="P82" i="1"/>
  <c r="P83" i="1"/>
  <c r="P84" i="1"/>
  <c r="P75" i="1"/>
  <c r="P65" i="1"/>
  <c r="P66" i="1"/>
  <c r="P67" i="1"/>
  <c r="P68" i="1"/>
  <c r="P69" i="1"/>
  <c r="P70" i="1"/>
  <c r="P71" i="1"/>
  <c r="P72" i="1"/>
  <c r="P73" i="1"/>
  <c r="P64" i="1"/>
  <c r="P54" i="1"/>
  <c r="P46" i="1"/>
  <c r="P47" i="1"/>
  <c r="P48" i="1"/>
  <c r="P49" i="1"/>
  <c r="P50" i="1"/>
  <c r="P51" i="1"/>
  <c r="P52" i="1"/>
  <c r="P53" i="1"/>
  <c r="P45" i="1"/>
  <c r="P41" i="1"/>
  <c r="P42" i="1"/>
  <c r="P43" i="1"/>
  <c r="P40" i="1"/>
  <c r="P35" i="1"/>
  <c r="P36" i="1"/>
  <c r="P37" i="1"/>
  <c r="P38" i="1"/>
  <c r="P34" i="1"/>
  <c r="P24" i="1"/>
  <c r="P25" i="1"/>
  <c r="P26" i="1"/>
  <c r="P27" i="1"/>
  <c r="P28" i="1"/>
  <c r="P29" i="1"/>
  <c r="P30" i="1"/>
  <c r="P31" i="1"/>
  <c r="P32" i="1"/>
  <c r="P23" i="1"/>
  <c r="P20" i="1"/>
  <c r="P21" i="1"/>
  <c r="P19" i="1"/>
  <c r="P8" i="1"/>
  <c r="P9" i="1"/>
  <c r="P10" i="1"/>
  <c r="P11" i="1"/>
  <c r="P12" i="1"/>
  <c r="P13" i="1"/>
  <c r="P14" i="1"/>
  <c r="P15" i="1"/>
  <c r="P16" i="1"/>
  <c r="P17" i="1"/>
  <c r="P7" i="1"/>
  <c r="N99" i="1" l="1"/>
  <c r="O99" i="1"/>
  <c r="O96" i="1" l="1"/>
  <c r="O88" i="1"/>
  <c r="N88" i="1"/>
  <c r="M88" i="1"/>
  <c r="M84" i="1"/>
  <c r="M86" i="1"/>
  <c r="M87" i="1"/>
  <c r="M83" i="1"/>
  <c r="M82" i="1"/>
  <c r="M81" i="1"/>
  <c r="M80" i="1"/>
  <c r="M72" i="1"/>
  <c r="M73" i="1"/>
  <c r="M75" i="1"/>
  <c r="M76" i="1"/>
  <c r="M77" i="1"/>
  <c r="M78" i="1"/>
  <c r="M79" i="1"/>
  <c r="M71" i="1"/>
  <c r="M70" i="1"/>
  <c r="M69" i="1"/>
  <c r="M66" i="1"/>
  <c r="M67" i="1"/>
  <c r="M68" i="1"/>
  <c r="M65" i="1"/>
  <c r="M64" i="1"/>
  <c r="M7" i="1"/>
  <c r="N32" i="1"/>
  <c r="M32" i="1"/>
  <c r="N31" i="1"/>
  <c r="M31" i="1"/>
  <c r="M99" i="1"/>
  <c r="N64" i="1"/>
  <c r="O64" i="1"/>
  <c r="N65" i="1"/>
  <c r="O65" i="1"/>
  <c r="N66" i="1"/>
  <c r="O66" i="1"/>
  <c r="N67" i="1"/>
  <c r="O67" i="1"/>
  <c r="N68" i="1"/>
  <c r="O68" i="1"/>
  <c r="N69" i="1"/>
  <c r="O69" i="1"/>
  <c r="N70" i="1"/>
  <c r="O70" i="1"/>
  <c r="N71" i="1"/>
  <c r="O71" i="1"/>
  <c r="N72" i="1"/>
  <c r="O72" i="1"/>
  <c r="N73" i="1"/>
  <c r="O73" i="1"/>
  <c r="N75" i="1"/>
  <c r="O75" i="1"/>
  <c r="N76" i="1"/>
  <c r="O76" i="1"/>
  <c r="N77" i="1"/>
  <c r="O77" i="1"/>
  <c r="N78" i="1"/>
  <c r="O78" i="1"/>
  <c r="N79" i="1"/>
  <c r="O79" i="1"/>
  <c r="N80" i="1"/>
  <c r="O80" i="1"/>
  <c r="N81" i="1"/>
  <c r="O81" i="1"/>
  <c r="N82" i="1"/>
  <c r="N83" i="1"/>
  <c r="O83" i="1"/>
  <c r="N84" i="1"/>
  <c r="O84" i="1"/>
  <c r="N86" i="1"/>
  <c r="O86" i="1"/>
  <c r="N87" i="1"/>
  <c r="O87" i="1"/>
  <c r="N89" i="1"/>
  <c r="O89" i="1"/>
  <c r="N90" i="1"/>
  <c r="O90" i="1"/>
  <c r="N91" i="1"/>
  <c r="O91" i="1"/>
  <c r="N92" i="1"/>
  <c r="O92" i="1"/>
  <c r="N93" i="1"/>
  <c r="O93" i="1"/>
  <c r="N94" i="1"/>
  <c r="O94" i="1"/>
  <c r="N96" i="1"/>
  <c r="N7" i="1"/>
  <c r="O7" i="1"/>
  <c r="N8" i="1"/>
  <c r="O8" i="1"/>
  <c r="N9" i="1"/>
  <c r="O9" i="1"/>
  <c r="N10" i="1"/>
  <c r="O10" i="1"/>
  <c r="N11" i="1"/>
  <c r="O11" i="1"/>
  <c r="N12" i="1"/>
  <c r="O12" i="1"/>
  <c r="N13" i="1"/>
  <c r="O13" i="1"/>
  <c r="N14" i="1"/>
  <c r="O14" i="1"/>
  <c r="N15" i="1"/>
  <c r="O15" i="1"/>
  <c r="N16" i="1"/>
  <c r="O16" i="1"/>
  <c r="N17" i="1"/>
  <c r="O17" i="1"/>
  <c r="N19" i="1"/>
  <c r="O19" i="1"/>
  <c r="N20" i="1"/>
  <c r="O20" i="1"/>
  <c r="N21" i="1"/>
  <c r="O21" i="1"/>
  <c r="N23" i="1"/>
  <c r="O23" i="1"/>
  <c r="N24" i="1"/>
  <c r="O24" i="1"/>
  <c r="N25" i="1"/>
  <c r="O25" i="1"/>
  <c r="N26" i="1"/>
  <c r="O26" i="1"/>
  <c r="N27" i="1"/>
  <c r="O27" i="1"/>
  <c r="N28" i="1"/>
  <c r="O28" i="1"/>
  <c r="N29" i="1"/>
  <c r="O29" i="1"/>
  <c r="N30" i="1"/>
  <c r="O30" i="1"/>
  <c r="O31" i="1"/>
  <c r="O32" i="1"/>
  <c r="N34" i="1"/>
  <c r="O34" i="1"/>
  <c r="N35" i="1"/>
  <c r="O35" i="1"/>
  <c r="N36" i="1"/>
  <c r="O36" i="1"/>
  <c r="N37" i="1"/>
  <c r="O37" i="1"/>
  <c r="N38" i="1"/>
  <c r="O38" i="1"/>
  <c r="N40" i="1"/>
  <c r="O40" i="1"/>
  <c r="N41" i="1"/>
  <c r="O41" i="1"/>
  <c r="N42" i="1"/>
  <c r="O42" i="1"/>
  <c r="N43" i="1"/>
  <c r="O43" i="1"/>
  <c r="N45" i="1"/>
  <c r="O45" i="1"/>
  <c r="N46" i="1"/>
  <c r="O46" i="1"/>
  <c r="N47" i="1"/>
  <c r="O47" i="1"/>
  <c r="N48" i="1"/>
  <c r="O48" i="1"/>
  <c r="N49" i="1"/>
  <c r="O49" i="1"/>
  <c r="N50" i="1"/>
  <c r="O50" i="1"/>
  <c r="N51" i="1"/>
  <c r="O51" i="1"/>
  <c r="N52" i="1"/>
  <c r="O52" i="1"/>
  <c r="N53" i="1"/>
  <c r="O53" i="1"/>
  <c r="N54" i="1"/>
  <c r="O54" i="1"/>
  <c r="O82" i="1" s="1"/>
  <c r="M8" i="1"/>
  <c r="M9" i="1"/>
  <c r="M10" i="1"/>
  <c r="M11" i="1"/>
  <c r="M12" i="1"/>
  <c r="M13" i="1"/>
  <c r="M14" i="1"/>
  <c r="M15" i="1"/>
  <c r="M16" i="1"/>
  <c r="M17" i="1"/>
  <c r="M19" i="1"/>
  <c r="M20" i="1"/>
  <c r="M21" i="1"/>
  <c r="M23" i="1"/>
  <c r="M24" i="1"/>
  <c r="M25" i="1"/>
  <c r="M26" i="1"/>
  <c r="M27" i="1"/>
  <c r="M28" i="1"/>
  <c r="M29" i="1"/>
  <c r="M30" i="1"/>
  <c r="M34" i="1"/>
  <c r="M35" i="1"/>
  <c r="M36" i="1"/>
  <c r="M37" i="1"/>
  <c r="M38" i="1"/>
  <c r="M40" i="1"/>
  <c r="M41" i="1"/>
  <c r="M42" i="1"/>
  <c r="M43" i="1"/>
  <c r="M45" i="1"/>
  <c r="M46" i="1"/>
  <c r="M47" i="1"/>
  <c r="M48" i="1"/>
  <c r="M49" i="1"/>
  <c r="M50" i="1"/>
  <c r="M51" i="1"/>
  <c r="M52" i="1"/>
  <c r="M53" i="1"/>
  <c r="M54" i="1"/>
  <c r="M89" i="1"/>
  <c r="M90" i="1"/>
  <c r="M91" i="1"/>
  <c r="M92" i="1"/>
  <c r="M93" i="1"/>
  <c r="M94" i="1"/>
  <c r="M96" i="1"/>
  <c r="AC100" i="1"/>
</calcChain>
</file>

<file path=xl/sharedStrings.xml><?xml version="1.0" encoding="utf-8"?>
<sst xmlns="http://schemas.openxmlformats.org/spreadsheetml/2006/main" count="310" uniqueCount="234">
  <si>
    <t>(Milyon Dolar)</t>
  </si>
  <si>
    <t>( In Millions of Dollars)</t>
  </si>
  <si>
    <t>0.  Canlı hayvanlar ve gıda maddeleri</t>
  </si>
  <si>
    <t>0.  Food and live animals</t>
  </si>
  <si>
    <t>00</t>
  </si>
  <si>
    <t>Canlı hayvanlar (03. bölüm hariç)</t>
  </si>
  <si>
    <t>Live animals other than animals of division 03</t>
  </si>
  <si>
    <t>01</t>
  </si>
  <si>
    <t>Et ve et ürünleri</t>
  </si>
  <si>
    <t>Meat and meat preparations</t>
  </si>
  <si>
    <t>02</t>
  </si>
  <si>
    <t>Süt, süt ürünleri ve kuş yumurtaları</t>
  </si>
  <si>
    <t>Dairy products and birds eggs</t>
  </si>
  <si>
    <t>03</t>
  </si>
  <si>
    <t>04</t>
  </si>
  <si>
    <t>Hububat ve hububattan hazırlanmış ürünler</t>
  </si>
  <si>
    <t>Cereals and cereal preparations</t>
  </si>
  <si>
    <t>05</t>
  </si>
  <si>
    <t>Meyve ve sebzeler</t>
  </si>
  <si>
    <t>Fruits and vegetables</t>
  </si>
  <si>
    <t>06</t>
  </si>
  <si>
    <t>Şeker, şeker ürünleri ve bal</t>
  </si>
  <si>
    <t>Sugar, sugar preparations and honey</t>
  </si>
  <si>
    <t>07</t>
  </si>
  <si>
    <t>Kahve, çay, kakao, baharat vb. ürünleri</t>
  </si>
  <si>
    <t>Coffee, tea, cocoa, spices and manufactures thereof</t>
  </si>
  <si>
    <t>08</t>
  </si>
  <si>
    <t xml:space="preserve">Hayvanlar için gıda maddeleri </t>
  </si>
  <si>
    <t>Feeding stuff for animals</t>
  </si>
  <si>
    <t>09</t>
  </si>
  <si>
    <t>Çeşitli yenebilir ürünler vb. hazırlanmış ürünler</t>
  </si>
  <si>
    <t>Miscellaneous edible products and prepar.</t>
  </si>
  <si>
    <t>1.  İçkiler ve tütün</t>
  </si>
  <si>
    <t>1.  Beverages and tobacco</t>
  </si>
  <si>
    <t>11</t>
  </si>
  <si>
    <t>İçkiler</t>
  </si>
  <si>
    <t>Beverages</t>
  </si>
  <si>
    <t>12</t>
  </si>
  <si>
    <t>Tütün ve tütün mamulleri</t>
  </si>
  <si>
    <t>Tobacco and tobacco manufactures</t>
  </si>
  <si>
    <t>2.  Akaryakıt hariç, yenilmeyen hammaddeler</t>
  </si>
  <si>
    <t>2.  Crude materials, inedible, except fuels</t>
  </si>
  <si>
    <t>21</t>
  </si>
  <si>
    <t>İşlenmemiş kösele, deri ve kürk</t>
  </si>
  <si>
    <t xml:space="preserve">Hides, skins and furskins, raw </t>
  </si>
  <si>
    <t>Yağlı tohumlar ve yağ veren meyveler</t>
  </si>
  <si>
    <t>Oil seeds and oleaginous fruits</t>
  </si>
  <si>
    <t>Ham kauçuk (sentetik ve rejenere kauçuk dahil)</t>
  </si>
  <si>
    <t>Crude rubber (including synthetic, reclaimed)</t>
  </si>
  <si>
    <t>Mantar, odun ve kereste</t>
  </si>
  <si>
    <t>Cork and wood</t>
  </si>
  <si>
    <t>Kağıt hamuru ve kullanılmış kağıt</t>
  </si>
  <si>
    <t>Pulp and waste paper</t>
  </si>
  <si>
    <t>Dokuma elyafı (yün topları hariç) vb. artıkları</t>
  </si>
  <si>
    <t>Textile fibres (other than wool tops) and their wastes</t>
  </si>
  <si>
    <t>Ham gübre ve maden (kömür, petrol ve</t>
  </si>
  <si>
    <t>Crude fertilizers and crude ores (excluding coal,</t>
  </si>
  <si>
    <t>Metal cevherleri, döküntü ve hurdaları</t>
  </si>
  <si>
    <t>Metalliferous ores and metal scrap</t>
  </si>
  <si>
    <t>29</t>
  </si>
  <si>
    <t>Başka yerde belirtilmeyen işlenmemiş</t>
  </si>
  <si>
    <t>Crude animal and vegetable materials, n.e.s</t>
  </si>
  <si>
    <t>tarımsal ürünler</t>
  </si>
  <si>
    <t>3.  Mineral fuels, lubricants and related materials</t>
  </si>
  <si>
    <t>32</t>
  </si>
  <si>
    <t>Taş, kok ve briket kömürü</t>
  </si>
  <si>
    <t>Coal, coke and briquettes</t>
  </si>
  <si>
    <t>33</t>
  </si>
  <si>
    <t>Petrol ve petrolden elde edilen ürünler</t>
  </si>
  <si>
    <t>Petroleum, petroleum products and related</t>
  </si>
  <si>
    <t>34</t>
  </si>
  <si>
    <t>Doğalgaz ve mamül gaz</t>
  </si>
  <si>
    <t>Gas, natural and manufactured</t>
  </si>
  <si>
    <t>35</t>
  </si>
  <si>
    <t>Elektrik enerjisi</t>
  </si>
  <si>
    <t>Electric current</t>
  </si>
  <si>
    <t>4.  Hayvansal ve bitkisel katı ve sıvı yağlar ve mumlar</t>
  </si>
  <si>
    <t>4.  Animal and vegetable oils, fats and waxes</t>
  </si>
  <si>
    <t>41</t>
  </si>
  <si>
    <t>Hayvansal sıvı ve katı yağlar</t>
  </si>
  <si>
    <t>Animal oils and fats</t>
  </si>
  <si>
    <t>42</t>
  </si>
  <si>
    <t>İşlem görmemiş bitkisel yağlar, rafine</t>
  </si>
  <si>
    <t>Fixed vegetable fats and oils, crude refined or</t>
  </si>
  <si>
    <t>43</t>
  </si>
  <si>
    <t>İşlenmiş yağ, mum, vb. yenilmeyen karışımları</t>
  </si>
  <si>
    <t>Animal and vegetable fats and oils, processed; waxes</t>
  </si>
  <si>
    <t>5.  Başka yerde belirtilmeyen kimya sanayi ürünleri</t>
  </si>
  <si>
    <t>5.  Chemicals and related products, n.e.s.</t>
  </si>
  <si>
    <t>51</t>
  </si>
  <si>
    <t>Organik kimyasal ürünler</t>
  </si>
  <si>
    <t>Organic chemicals</t>
  </si>
  <si>
    <t>52</t>
  </si>
  <si>
    <t>İnorganik kimyasal ürünler</t>
  </si>
  <si>
    <t>Inorganic chemicals</t>
  </si>
  <si>
    <t>53</t>
  </si>
  <si>
    <t>Debagat ve boyacılıkta kullanılan ürünler</t>
  </si>
  <si>
    <t>Dyeing, tanning and colouring materials</t>
  </si>
  <si>
    <t>54</t>
  </si>
  <si>
    <t>Tıp ve eczacılık ürünleri</t>
  </si>
  <si>
    <t>Medicinal and pharmaceutical products</t>
  </si>
  <si>
    <t>55</t>
  </si>
  <si>
    <t>Uçucu yağ, rezinoit, parfümeri, kozmetik,</t>
  </si>
  <si>
    <t>Essential oils, resinoids and perfume materials; toilet,</t>
  </si>
  <si>
    <t>56</t>
  </si>
  <si>
    <t>Gübreler (272. grubun dışındakiler)</t>
  </si>
  <si>
    <t>Fertilizers (other than those of group 272)</t>
  </si>
  <si>
    <t>57</t>
  </si>
  <si>
    <t>İlk şekildeki plastikler</t>
  </si>
  <si>
    <t>Plastics in primary forms</t>
  </si>
  <si>
    <t>58</t>
  </si>
  <si>
    <t>İlk şekilde olmayan plastikler</t>
  </si>
  <si>
    <t>Plastics in non-primary forms</t>
  </si>
  <si>
    <t>59</t>
  </si>
  <si>
    <t>Başka yerde belirtilmeyen kimyasal madde ve ürünler</t>
  </si>
  <si>
    <t>Chemical materials and products, n.e.s</t>
  </si>
  <si>
    <t>6.  Manufactured goods classified chiefly by material</t>
  </si>
  <si>
    <t>61</t>
  </si>
  <si>
    <t>Başka yerde belirtilmeyen deri, işlenmiş kürk</t>
  </si>
  <si>
    <t>Leather, leather manufactures, n.e.s. and dressed</t>
  </si>
  <si>
    <t>62</t>
  </si>
  <si>
    <t>Başka yerde belirtilmeyen kauçuk eşya</t>
  </si>
  <si>
    <t>Rubber manufactures, n.e.s.</t>
  </si>
  <si>
    <t>63</t>
  </si>
  <si>
    <t>Mantar, ahşaptan eşya (mobilya hariç)</t>
  </si>
  <si>
    <t>Cork and wood manufactures (excluding furniture)</t>
  </si>
  <si>
    <t>64</t>
  </si>
  <si>
    <t>Kağıt, karton ve kağıt hamurundan, kağıt</t>
  </si>
  <si>
    <t>Paper , paperboard and articles of paper pulp, of paper</t>
  </si>
  <si>
    <t>65</t>
  </si>
  <si>
    <t>Başka yerde belirtilmeyen tekstil iplikleri,</t>
  </si>
  <si>
    <t>Textile yarn, fabrics, made-up articles, n.e.s. and related</t>
  </si>
  <si>
    <t>66</t>
  </si>
  <si>
    <t>Başka yerde belirtilmeyen metal olmayan</t>
  </si>
  <si>
    <t>Non-metallic mineral manufactures, n.e.s.</t>
  </si>
  <si>
    <t>67</t>
  </si>
  <si>
    <t>Demir ve çelik</t>
  </si>
  <si>
    <t>Iron and steel</t>
  </si>
  <si>
    <t>68</t>
  </si>
  <si>
    <t>Demir ihtiva etmeyen madenler</t>
  </si>
  <si>
    <t>Non-ferrous metals</t>
  </si>
  <si>
    <t>69</t>
  </si>
  <si>
    <t>Başka yerde belirtilmeyen madenden mamul eşyalar</t>
  </si>
  <si>
    <t>Manufactures of metals, n.e.s.</t>
  </si>
  <si>
    <t>7.  Makina ve ulaştırma araçları</t>
  </si>
  <si>
    <t>7.  Machinery and transport equipment</t>
  </si>
  <si>
    <t>71</t>
  </si>
  <si>
    <t>Güç üreten makineler ve araçlar</t>
  </si>
  <si>
    <t>Power generating machinery and equipment</t>
  </si>
  <si>
    <t>72</t>
  </si>
  <si>
    <t>Belirli sanayiler için özelliği olan makine ve cihazlar</t>
  </si>
  <si>
    <t>Machinery specialized for particular industries</t>
  </si>
  <si>
    <t>73</t>
  </si>
  <si>
    <t>Metal işleme makineleri</t>
  </si>
  <si>
    <t>Metal working machinery</t>
  </si>
  <si>
    <t>74</t>
  </si>
  <si>
    <t>Başka yerde belirtilmeyen genel endüstri</t>
  </si>
  <si>
    <t>General industrial machinery and equipment, n.e.s. and</t>
  </si>
  <si>
    <t>75</t>
  </si>
  <si>
    <t>Büro makinaları, otomatik veri işleme</t>
  </si>
  <si>
    <t>Office machines and automatic data processing</t>
  </si>
  <si>
    <t>76</t>
  </si>
  <si>
    <t>Haberleşme, sesi kaydetme ve kaydedilen</t>
  </si>
  <si>
    <t>Telecommunications and sound recording and</t>
  </si>
  <si>
    <t>77</t>
  </si>
  <si>
    <t>Elektrik makine, cihaz ve alet, vb. aksam</t>
  </si>
  <si>
    <t>Electrical machinery, apparatus and appliances, n.e.s.</t>
  </si>
  <si>
    <t>78</t>
  </si>
  <si>
    <t>Kara taşıtları (hava yastıklı taşıtlar dahil)</t>
  </si>
  <si>
    <t>Road vehicles(including air-cushion vehicles)</t>
  </si>
  <si>
    <t>79</t>
  </si>
  <si>
    <t>Diğer taşıt araçları</t>
  </si>
  <si>
    <t>Other transport equipment</t>
  </si>
  <si>
    <t>8.  Çeşit mamül eşya</t>
  </si>
  <si>
    <t>8.  Miscellaneous manufactured articles</t>
  </si>
  <si>
    <t>81</t>
  </si>
  <si>
    <t xml:space="preserve">Prefabrik yapı; sıhhi su tesisatı, ısıtma ve </t>
  </si>
  <si>
    <t>Prefabricated buildings; sanitary, plumbing, heating and</t>
  </si>
  <si>
    <t>82</t>
  </si>
  <si>
    <t>Mobilya, yatak takımı, yatak payandaları ve yastıkları</t>
  </si>
  <si>
    <t xml:space="preserve">Furniture,bedding, mattress supports and cushions </t>
  </si>
  <si>
    <t>83</t>
  </si>
  <si>
    <t>Seyahat eşyaları, el çantaları vb. taşıyıcı eşya</t>
  </si>
  <si>
    <t>Travel goods,handbags and similar containers</t>
  </si>
  <si>
    <t>84</t>
  </si>
  <si>
    <t>Giyim eşyaları ve bunların aksesuarları</t>
  </si>
  <si>
    <t>Articles of apparel and clothing accessories</t>
  </si>
  <si>
    <t>85</t>
  </si>
  <si>
    <t>Ayakkabılar</t>
  </si>
  <si>
    <t>Footwear</t>
  </si>
  <si>
    <t>87</t>
  </si>
  <si>
    <t>Başka yerde belirtilmeyen mesleki, ilmi,</t>
  </si>
  <si>
    <t>Professional, scientific and controlling instruments</t>
  </si>
  <si>
    <t>88</t>
  </si>
  <si>
    <t>Fotoğraf malzemeleri, optik eşyalar; kol</t>
  </si>
  <si>
    <t>Photographic apparatus, equipment and supplies and</t>
  </si>
  <si>
    <t>89</t>
  </si>
  <si>
    <t>Başka yerde belirtilmeyen çeşitli mamul eşyalar</t>
  </si>
  <si>
    <t>Miscellaneous manufactured articles, n.e.s.</t>
  </si>
  <si>
    <t>9.  SITC'de hiç bir yerde sınıflandırılmamış</t>
  </si>
  <si>
    <t>9.  Commodities and transactions not</t>
  </si>
  <si>
    <t xml:space="preserve">     eşya ve mamuller</t>
  </si>
  <si>
    <t xml:space="preserve">     classified elsewhere in the SITC</t>
  </si>
  <si>
    <t>Toplam</t>
  </si>
  <si>
    <t>Total</t>
  </si>
  <si>
    <t>Yüzde Değ.</t>
  </si>
  <si>
    <t>Balık, yumuşakça, kabuklu ve omurgasızlar vb.ürünler</t>
  </si>
  <si>
    <t xml:space="preserve">Fish, crustaceans, molluscs and aquatic invertebrates </t>
  </si>
  <si>
    <t>Per. Chan.</t>
  </si>
  <si>
    <t>Kaynak: TÜİK</t>
  </si>
  <si>
    <t>Tablo: V.15- İhracatın Uluslararası Standart Ticaret Sınıflamasına Göre Dağılımı (SITC, Rev.3)</t>
  </si>
  <si>
    <t>Table: V.15- Exports By Standard International Trade Classification (SITC, Rev.3)</t>
  </si>
  <si>
    <t>Tablo: V.15- İhracatın Uluslararası Standart Ticaret Sınıflamasına Göre Dağılımı (SITC, Rev.3) (Devam)</t>
  </si>
  <si>
    <t>Table: V.15- Exports By Standard International Trade Classification (SITC, Rev.3) (Continued)</t>
  </si>
  <si>
    <t>SOURCE: TURKSTAT</t>
  </si>
  <si>
    <t>08/07</t>
  </si>
  <si>
    <t>10/09</t>
  </si>
  <si>
    <t>11/10</t>
  </si>
  <si>
    <t>3.  Mineral yakıtlar, yağlar vb. ilgili maddeler</t>
  </si>
  <si>
    <t>6.  Başlıca sınıflara ayrılan işlenmiş mallar</t>
  </si>
  <si>
    <t>12/11</t>
  </si>
  <si>
    <t xml:space="preserve">    Yüzde Değ.</t>
  </si>
  <si>
    <t>Yıllık</t>
  </si>
  <si>
    <t>Annual</t>
  </si>
  <si>
    <t>13/12</t>
  </si>
  <si>
    <t>Altın,parasal olmayan (altın madeni hariç)</t>
  </si>
  <si>
    <t>Gold,non-monetary (excluding gold ores and concentrates)</t>
  </si>
  <si>
    <t>14/13</t>
  </si>
  <si>
    <t>15/14</t>
  </si>
  <si>
    <t>16/15</t>
  </si>
  <si>
    <t>17/16</t>
  </si>
  <si>
    <t>18/17</t>
  </si>
  <si>
    <t>Ocak-Kasım</t>
  </si>
  <si>
    <t>Jan.-November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</si>
</sst>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#,##0.0"/>
    <numFmt numFmtId="166" formatCode="#,##0.0\ _T_L;\-#,##0.0\ _T_L"/>
    <numFmt numFmtId="167" formatCode="#,##0_ ;\-#,##0\ "/>
  </numFmts>
  <fonts count="24" x14ac:knownFonts="1">
    <font>
      <sz val="10"/>
      <name val="Courier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b/>
      <sz val="12"/>
      <name val="Arial Tur"/>
      <charset val="162"/>
    </font>
    <font>
      <b/>
      <sz val="11"/>
      <name val="Arial Tur"/>
      <family val="2"/>
      <charset val="162"/>
    </font>
    <font>
      <b/>
      <sz val="10"/>
      <name val="Arial Tur"/>
      <family val="2"/>
      <charset val="162"/>
    </font>
    <font>
      <sz val="10"/>
      <name val="Arial Tur"/>
      <family val="2"/>
      <charset val="162"/>
    </font>
    <font>
      <b/>
      <sz val="16"/>
      <name val="Arial Tur"/>
      <family val="2"/>
      <charset val="162"/>
    </font>
    <font>
      <sz val="10"/>
      <name val="Arial"/>
      <family val="2"/>
      <charset val="162"/>
    </font>
    <font>
      <b/>
      <sz val="13"/>
      <name val="Arial Tur"/>
      <charset val="162"/>
    </font>
    <font>
      <sz val="13"/>
      <name val="Arial Tur"/>
      <family val="2"/>
      <charset val="162"/>
    </font>
    <font>
      <b/>
      <sz val="13"/>
      <name val="Arial Tur"/>
      <family val="2"/>
      <charset val="162"/>
    </font>
    <font>
      <b/>
      <sz val="14"/>
      <name val="Arial Tur"/>
      <family val="2"/>
      <charset val="162"/>
    </font>
    <font>
      <b/>
      <sz val="14"/>
      <name val="Arial Tur"/>
      <charset val="162"/>
    </font>
    <font>
      <sz val="14"/>
      <name val="Arial Tur"/>
      <family val="2"/>
      <charset val="162"/>
    </font>
    <font>
      <sz val="13"/>
      <name val="Arial Tur"/>
      <charset val="162"/>
    </font>
    <font>
      <b/>
      <sz val="10"/>
      <name val="Courier"/>
      <family val="3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Arial Tur"/>
      <charset val="162"/>
    </font>
    <font>
      <sz val="12"/>
      <name val="Arial Tur"/>
      <charset val="162"/>
    </font>
    <font>
      <sz val="10"/>
      <name val="MS Sans Serif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</borders>
  <cellStyleXfs count="3">
    <xf numFmtId="37" fontId="0" fillId="0" borderId="0"/>
    <xf numFmtId="0" fontId="8" fillId="0" borderId="0"/>
    <xf numFmtId="38" fontId="23" fillId="0" borderId="0" applyFont="0" applyFill="0" applyBorder="0" applyAlignment="0" applyProtection="0"/>
  </cellStyleXfs>
  <cellXfs count="144">
    <xf numFmtId="37" fontId="0" fillId="0" borderId="0" xfId="0"/>
    <xf numFmtId="37" fontId="1" fillId="0" borderId="0" xfId="0" applyFont="1" applyBorder="1" applyAlignment="1">
      <alignment vertical="center"/>
    </xf>
    <xf numFmtId="37" fontId="2" fillId="0" borderId="0" xfId="0" applyFont="1" applyBorder="1" applyAlignment="1">
      <alignment vertical="center"/>
    </xf>
    <xf numFmtId="37" fontId="2" fillId="0" borderId="0" xfId="0" quotePrefix="1" applyFont="1" applyBorder="1" applyAlignment="1" applyProtection="1">
      <alignment horizontal="left" vertical="center"/>
    </xf>
    <xf numFmtId="37" fontId="1" fillId="0" borderId="0" xfId="0" quotePrefix="1" applyFont="1" applyBorder="1" applyAlignment="1">
      <alignment horizontal="left" vertical="center"/>
    </xf>
    <xf numFmtId="37" fontId="2" fillId="0" borderId="0" xfId="0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left" vertical="center"/>
    </xf>
    <xf numFmtId="37" fontId="4" fillId="0" borderId="0" xfId="0" applyFont="1" applyBorder="1" applyAlignment="1">
      <alignment vertical="center"/>
    </xf>
    <xf numFmtId="37" fontId="1" fillId="0" borderId="1" xfId="0" quotePrefix="1" applyFont="1" applyBorder="1" applyAlignment="1">
      <alignment horizontal="left" vertical="center"/>
    </xf>
    <xf numFmtId="3" fontId="1" fillId="0" borderId="0" xfId="0" applyNumberFormat="1" applyFont="1" applyBorder="1" applyAlignment="1" applyProtection="1">
      <alignment horizontal="left" vertical="center"/>
    </xf>
    <xf numFmtId="3" fontId="3" fillId="0" borderId="0" xfId="0" applyNumberFormat="1" applyFont="1" applyBorder="1" applyAlignment="1" applyProtection="1">
      <alignment horizontal="left" vertical="center"/>
    </xf>
    <xf numFmtId="3" fontId="1" fillId="0" borderId="0" xfId="0" applyNumberFormat="1" applyFont="1" applyBorder="1" applyAlignment="1">
      <alignment horizontal="left" vertical="center"/>
    </xf>
    <xf numFmtId="37" fontId="1" fillId="0" borderId="2" xfId="0" quotePrefix="1" applyFont="1" applyBorder="1" applyAlignment="1">
      <alignment horizontal="left" vertical="center"/>
    </xf>
    <xf numFmtId="37" fontId="1" fillId="0" borderId="3" xfId="0" quotePrefix="1" applyFont="1" applyBorder="1" applyAlignment="1">
      <alignment horizontal="left" vertical="center"/>
    </xf>
    <xf numFmtId="164" fontId="1" fillId="0" borderId="2" xfId="0" applyNumberFormat="1" applyFont="1" applyBorder="1" applyAlignment="1" applyProtection="1">
      <alignment horizontal="left" vertical="center"/>
    </xf>
    <xf numFmtId="37" fontId="5" fillId="0" borderId="0" xfId="0" applyFont="1" applyBorder="1" applyAlignment="1">
      <alignment horizontal="right" vertical="center"/>
    </xf>
    <xf numFmtId="37" fontId="1" fillId="0" borderId="0" xfId="0" quotePrefix="1" applyFont="1" applyAlignment="1">
      <alignment horizontal="left"/>
    </xf>
    <xf numFmtId="37" fontId="1" fillId="0" borderId="1" xfId="0" applyFont="1" applyBorder="1" applyAlignment="1">
      <alignment horizontal="right" vertical="center"/>
    </xf>
    <xf numFmtId="37" fontId="1" fillId="0" borderId="1" xfId="0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1" fillId="0" borderId="0" xfId="0" quotePrefix="1" applyNumberFormat="1" applyFont="1" applyBorder="1" applyAlignment="1" applyProtection="1">
      <alignment horizontal="right" vertical="center"/>
    </xf>
    <xf numFmtId="164" fontId="1" fillId="0" borderId="4" xfId="0" applyNumberFormat="1" applyFont="1" applyBorder="1" applyAlignment="1" applyProtection="1">
      <alignment horizontal="left" vertical="center"/>
    </xf>
    <xf numFmtId="37" fontId="4" fillId="0" borderId="4" xfId="0" quotePrefix="1" applyFont="1" applyBorder="1" applyAlignment="1" applyProtection="1">
      <alignment horizontal="left" vertical="center"/>
    </xf>
    <xf numFmtId="37" fontId="1" fillId="0" borderId="0" xfId="0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Border="1" applyAlignment="1">
      <alignment vertical="center"/>
    </xf>
    <xf numFmtId="37" fontId="1" fillId="0" borderId="4" xfId="0" quotePrefix="1" applyFont="1" applyBorder="1" applyAlignment="1" applyProtection="1">
      <alignment horizontal="left" vertical="center"/>
    </xf>
    <xf numFmtId="37" fontId="1" fillId="0" borderId="4" xfId="0" applyFont="1" applyBorder="1" applyAlignment="1">
      <alignment vertical="center"/>
    </xf>
    <xf numFmtId="37" fontId="6" fillId="0" borderId="0" xfId="0" applyFont="1" applyBorder="1" applyAlignment="1">
      <alignment vertical="center"/>
    </xf>
    <xf numFmtId="37" fontId="6" fillId="0" borderId="0" xfId="0" applyFont="1" applyBorder="1" applyAlignment="1">
      <alignment horizontal="right" vertical="center"/>
    </xf>
    <xf numFmtId="37" fontId="2" fillId="0" borderId="2" xfId="0" quotePrefix="1" applyFont="1" applyBorder="1" applyAlignment="1" applyProtection="1">
      <alignment horizontal="right" vertical="center"/>
    </xf>
    <xf numFmtId="0" fontId="2" fillId="0" borderId="2" xfId="0" applyNumberFormat="1" applyFont="1" applyBorder="1" applyAlignment="1" applyProtection="1">
      <alignment horizontal="right" vertical="center"/>
    </xf>
    <xf numFmtId="37" fontId="2" fillId="0" borderId="2" xfId="0" applyFont="1" applyBorder="1" applyAlignment="1">
      <alignment horizontal="left" vertical="center"/>
    </xf>
    <xf numFmtId="37" fontId="2" fillId="0" borderId="0" xfId="0" quotePrefix="1" applyFont="1" applyBorder="1" applyAlignment="1" applyProtection="1">
      <alignment horizontal="right" vertical="center"/>
    </xf>
    <xf numFmtId="37" fontId="2" fillId="0" borderId="0" xfId="0" applyFont="1" applyBorder="1" applyAlignment="1" applyProtection="1">
      <alignment horizontal="right" vertical="center"/>
    </xf>
    <xf numFmtId="37" fontId="2" fillId="0" borderId="2" xfId="0" applyFont="1" applyBorder="1" applyAlignment="1" applyProtection="1">
      <alignment horizontal="right" vertical="center"/>
    </xf>
    <xf numFmtId="37" fontId="2" fillId="0" borderId="0" xfId="0" quotePrefix="1" applyFont="1" applyBorder="1" applyAlignment="1" applyProtection="1">
      <alignment vertical="center"/>
    </xf>
    <xf numFmtId="37" fontId="2" fillId="0" borderId="4" xfId="0" applyFont="1" applyBorder="1" applyAlignment="1" applyProtection="1">
      <alignment horizontal="left" vertical="center"/>
    </xf>
    <xf numFmtId="37" fontId="2" fillId="0" borderId="4" xfId="0" quotePrefix="1" applyFont="1" applyBorder="1" applyAlignment="1" applyProtection="1">
      <alignment horizontal="left" vertical="center"/>
    </xf>
    <xf numFmtId="0" fontId="2" fillId="0" borderId="0" xfId="0" applyNumberFormat="1" applyFont="1" applyBorder="1" applyAlignment="1" applyProtection="1">
      <alignment horizontal="right" vertical="center"/>
    </xf>
    <xf numFmtId="37" fontId="2" fillId="0" borderId="0" xfId="0" applyFont="1" applyBorder="1" applyAlignment="1">
      <alignment horizontal="left" vertical="center"/>
    </xf>
    <xf numFmtId="37" fontId="7" fillId="0" borderId="0" xfId="0" quotePrefix="1" applyFont="1" applyBorder="1" applyAlignment="1" applyProtection="1">
      <alignment horizontal="left" vertical="center"/>
    </xf>
    <xf numFmtId="37" fontId="1" fillId="0" borderId="0" xfId="0" applyFont="1" applyAlignment="1">
      <alignment horizontal="right"/>
    </xf>
    <xf numFmtId="37" fontId="7" fillId="0" borderId="1" xfId="0" quotePrefix="1" applyFont="1" applyBorder="1" applyAlignment="1" applyProtection="1">
      <alignment horizontal="left" vertical="center"/>
    </xf>
    <xf numFmtId="37" fontId="2" fillId="0" borderId="3" xfId="0" applyFont="1" applyBorder="1" applyAlignment="1" applyProtection="1">
      <alignment horizontal="right" vertical="center"/>
    </xf>
    <xf numFmtId="37" fontId="2" fillId="0" borderId="1" xfId="0" quotePrefix="1" applyFont="1" applyBorder="1" applyAlignment="1" applyProtection="1">
      <alignment horizontal="left" vertical="center"/>
    </xf>
    <xf numFmtId="37" fontId="2" fillId="0" borderId="1" xfId="0" applyFont="1" applyBorder="1" applyAlignment="1" applyProtection="1">
      <alignment horizontal="right" vertical="center"/>
    </xf>
    <xf numFmtId="37" fontId="2" fillId="0" borderId="5" xfId="0" applyFont="1" applyBorder="1" applyAlignment="1" applyProtection="1">
      <alignment horizontal="left" vertical="center"/>
    </xf>
    <xf numFmtId="37" fontId="1" fillId="0" borderId="4" xfId="0" applyFont="1" applyBorder="1" applyAlignment="1">
      <alignment horizontal="left" vertical="center"/>
    </xf>
    <xf numFmtId="3" fontId="1" fillId="0" borderId="6" xfId="0" applyNumberFormat="1" applyFont="1" applyBorder="1" applyAlignment="1" applyProtection="1">
      <alignment horizontal="left" vertical="center"/>
    </xf>
    <xf numFmtId="37" fontId="4" fillId="0" borderId="7" xfId="0" quotePrefix="1" applyFont="1" applyBorder="1" applyAlignment="1" applyProtection="1">
      <alignment horizontal="left" vertical="center"/>
    </xf>
    <xf numFmtId="39" fontId="2" fillId="0" borderId="0" xfId="0" applyNumberFormat="1" applyFont="1" applyBorder="1" applyAlignment="1">
      <alignment vertical="center"/>
    </xf>
    <xf numFmtId="37" fontId="14" fillId="0" borderId="0" xfId="0" applyFont="1" applyBorder="1" applyAlignment="1">
      <alignment vertical="center"/>
    </xf>
    <xf numFmtId="165" fontId="12" fillId="0" borderId="0" xfId="0" applyNumberFormat="1" applyFont="1" applyBorder="1" applyAlignment="1" applyProtection="1">
      <alignment horizontal="right" vertical="center"/>
    </xf>
    <xf numFmtId="37" fontId="11" fillId="0" borderId="0" xfId="0" applyFont="1" applyBorder="1" applyAlignment="1">
      <alignment vertical="center"/>
    </xf>
    <xf numFmtId="37" fontId="11" fillId="0" borderId="2" xfId="0" quotePrefix="1" applyFont="1" applyBorder="1" applyAlignment="1" applyProtection="1">
      <alignment horizontal="left" vertical="center"/>
    </xf>
    <xf numFmtId="37" fontId="11" fillId="0" borderId="2" xfId="0" applyFont="1" applyBorder="1" applyAlignment="1">
      <alignment vertical="center"/>
    </xf>
    <xf numFmtId="37" fontId="11" fillId="0" borderId="2" xfId="0" applyFont="1" applyBorder="1" applyAlignment="1" applyProtection="1">
      <alignment horizontal="left" vertical="center"/>
    </xf>
    <xf numFmtId="166" fontId="1" fillId="0" borderId="0" xfId="0" applyNumberFormat="1" applyFont="1" applyBorder="1" applyAlignment="1">
      <alignment vertical="center"/>
    </xf>
    <xf numFmtId="37" fontId="16" fillId="0" borderId="0" xfId="0" applyFont="1"/>
    <xf numFmtId="37" fontId="1" fillId="0" borderId="8" xfId="0" applyFont="1" applyBorder="1" applyAlignment="1">
      <alignment vertical="center"/>
    </xf>
    <xf numFmtId="3" fontId="17" fillId="2" borderId="0" xfId="0" quotePrefix="1" applyNumberFormat="1" applyFont="1" applyFill="1" applyBorder="1" applyAlignment="1" applyProtection="1">
      <alignment horizontal="left"/>
    </xf>
    <xf numFmtId="3" fontId="17" fillId="2" borderId="0" xfId="0" applyNumberFormat="1" applyFont="1" applyFill="1" applyAlignment="1">
      <alignment horizontal="right"/>
    </xf>
    <xf numFmtId="37" fontId="18" fillId="2" borderId="0" xfId="0" quotePrefix="1" applyFont="1" applyFill="1" applyBorder="1" applyAlignment="1" applyProtection="1">
      <alignment horizontal="left"/>
    </xf>
    <xf numFmtId="37" fontId="18" fillId="2" borderId="0" xfId="0" applyFont="1" applyFill="1" applyBorder="1" applyAlignment="1" applyProtection="1">
      <alignment horizontal="left"/>
    </xf>
    <xf numFmtId="3" fontId="18" fillId="2" borderId="0" xfId="0" quotePrefix="1" applyNumberFormat="1" applyFont="1" applyFill="1" applyBorder="1" applyAlignment="1" applyProtection="1">
      <alignment horizontal="left"/>
    </xf>
    <xf numFmtId="3" fontId="18" fillId="2" borderId="0" xfId="0" applyNumberFormat="1" applyFont="1" applyFill="1" applyBorder="1" applyAlignment="1" applyProtection="1">
      <alignment horizontal="left"/>
    </xf>
    <xf numFmtId="3" fontId="18" fillId="2" borderId="0" xfId="0" applyNumberFormat="1" applyFont="1" applyFill="1" applyAlignment="1">
      <alignment horizontal="right"/>
    </xf>
    <xf numFmtId="37" fontId="18" fillId="2" borderId="0" xfId="0" quotePrefix="1" applyFont="1" applyFill="1" applyBorder="1" applyAlignment="1">
      <alignment horizontal="left"/>
    </xf>
    <xf numFmtId="37" fontId="17" fillId="2" borderId="0" xfId="0" quotePrefix="1" applyFont="1" applyFill="1" applyBorder="1" applyAlignment="1" applyProtection="1">
      <alignment horizontal="left"/>
    </xf>
    <xf numFmtId="3" fontId="18" fillId="2" borderId="0" xfId="0" quotePrefix="1" applyNumberFormat="1" applyFont="1" applyFill="1" applyBorder="1" applyAlignment="1">
      <alignment horizontal="left"/>
    </xf>
    <xf numFmtId="37" fontId="18" fillId="2" borderId="0" xfId="0" applyFont="1" applyFill="1" applyBorder="1"/>
    <xf numFmtId="3" fontId="17" fillId="2" borderId="0" xfId="0" applyNumberFormat="1" applyFont="1" applyFill="1" applyBorder="1" applyAlignment="1">
      <alignment horizontal="right"/>
    </xf>
    <xf numFmtId="37" fontId="14" fillId="0" borderId="0" xfId="0" applyFont="1" applyAlignment="1">
      <alignment vertical="center"/>
    </xf>
    <xf numFmtId="3" fontId="19" fillId="2" borderId="0" xfId="0" applyNumberFormat="1" applyFont="1" applyFill="1" applyBorder="1" applyAlignment="1">
      <alignment horizontal="left"/>
    </xf>
    <xf numFmtId="37" fontId="20" fillId="2" borderId="0" xfId="0" quotePrefix="1" applyFont="1" applyFill="1" applyBorder="1" applyAlignment="1" applyProtection="1">
      <alignment horizontal="left"/>
    </xf>
    <xf numFmtId="37" fontId="19" fillId="2" borderId="0" xfId="0" applyFont="1" applyFill="1" applyBorder="1" applyAlignment="1">
      <alignment horizontal="left"/>
    </xf>
    <xf numFmtId="3" fontId="20" fillId="2" borderId="0" xfId="0" quotePrefix="1" applyNumberFormat="1" applyFont="1" applyFill="1" applyBorder="1" applyAlignment="1" applyProtection="1">
      <alignment horizontal="left"/>
    </xf>
    <xf numFmtId="37" fontId="20" fillId="2" borderId="0" xfId="0" quotePrefix="1" applyFont="1" applyFill="1" applyBorder="1" applyAlignment="1">
      <alignment horizontal="left"/>
    </xf>
    <xf numFmtId="37" fontId="1" fillId="0" borderId="9" xfId="0" quotePrefix="1" applyFont="1" applyBorder="1" applyAlignment="1">
      <alignment horizontal="left" vertical="center"/>
    </xf>
    <xf numFmtId="37" fontId="1" fillId="0" borderId="8" xfId="0" quotePrefix="1" applyFont="1" applyBorder="1" applyAlignment="1">
      <alignment horizontal="left" vertical="center"/>
    </xf>
    <xf numFmtId="3" fontId="1" fillId="0" borderId="10" xfId="0" applyNumberFormat="1" applyFont="1" applyBorder="1" applyAlignment="1">
      <alignment vertical="center"/>
    </xf>
    <xf numFmtId="165" fontId="13" fillId="0" borderId="0" xfId="0" applyNumberFormat="1" applyFont="1" applyBorder="1" applyAlignment="1" applyProtection="1">
      <alignment horizontal="right" vertical="center"/>
    </xf>
    <xf numFmtId="37" fontId="1" fillId="3" borderId="0" xfId="0" applyFont="1" applyFill="1" applyBorder="1" applyAlignment="1">
      <alignment vertical="center"/>
    </xf>
    <xf numFmtId="37" fontId="1" fillId="3" borderId="1" xfId="0" applyFont="1" applyFill="1" applyBorder="1" applyAlignment="1">
      <alignment vertical="center"/>
    </xf>
    <xf numFmtId="37" fontId="9" fillId="3" borderId="8" xfId="0" applyFont="1" applyFill="1" applyBorder="1" applyAlignment="1">
      <alignment horizontal="center" vertical="center"/>
    </xf>
    <xf numFmtId="49" fontId="12" fillId="3" borderId="6" xfId="0" applyNumberFormat="1" applyFont="1" applyFill="1" applyBorder="1" applyAlignment="1" applyProtection="1">
      <alignment horizontal="right" vertical="center"/>
    </xf>
    <xf numFmtId="3" fontId="1" fillId="3" borderId="0" xfId="0" quotePrefix="1" applyNumberFormat="1" applyFont="1" applyFill="1" applyBorder="1" applyAlignment="1" applyProtection="1">
      <alignment horizontal="right" vertical="center"/>
    </xf>
    <xf numFmtId="37" fontId="2" fillId="3" borderId="0" xfId="0" applyFont="1" applyFill="1" applyBorder="1" applyAlignment="1">
      <alignment vertical="center"/>
    </xf>
    <xf numFmtId="165" fontId="12" fillId="3" borderId="0" xfId="0" applyNumberFormat="1" applyFont="1" applyFill="1" applyBorder="1" applyAlignment="1" applyProtection="1">
      <alignment horizontal="right" vertical="center"/>
    </xf>
    <xf numFmtId="165" fontId="10" fillId="3" borderId="0" xfId="0" applyNumberFormat="1" applyFont="1" applyFill="1" applyBorder="1" applyAlignment="1" applyProtection="1">
      <alignment horizontal="right" vertical="center"/>
    </xf>
    <xf numFmtId="165" fontId="21" fillId="3" borderId="0" xfId="0" applyNumberFormat="1" applyFont="1" applyFill="1" applyBorder="1" applyAlignment="1" applyProtection="1">
      <alignment horizontal="right" vertical="center"/>
    </xf>
    <xf numFmtId="165" fontId="2" fillId="3" borderId="0" xfId="0" applyNumberFormat="1" applyFont="1" applyFill="1" applyBorder="1" applyAlignment="1" applyProtection="1">
      <alignment horizontal="right" vertical="center"/>
    </xf>
    <xf numFmtId="165" fontId="10" fillId="3" borderId="1" xfId="0" applyNumberFormat="1" applyFont="1" applyFill="1" applyBorder="1" applyAlignment="1" applyProtection="1">
      <alignment horizontal="right" vertical="center"/>
    </xf>
    <xf numFmtId="165" fontId="21" fillId="3" borderId="1" xfId="0" applyNumberFormat="1" applyFont="1" applyFill="1" applyBorder="1" applyAlignment="1" applyProtection="1">
      <alignment horizontal="right" vertical="center"/>
    </xf>
    <xf numFmtId="165" fontId="2" fillId="3" borderId="1" xfId="0" applyNumberFormat="1" applyFont="1" applyFill="1" applyBorder="1" applyAlignment="1" applyProtection="1">
      <alignment horizontal="right" vertical="center"/>
    </xf>
    <xf numFmtId="37" fontId="13" fillId="3" borderId="8" xfId="0" applyFont="1" applyFill="1" applyBorder="1" applyAlignment="1">
      <alignment horizontal="center" vertical="center"/>
    </xf>
    <xf numFmtId="165" fontId="13" fillId="3" borderId="0" xfId="0" applyNumberFormat="1" applyFont="1" applyFill="1" applyBorder="1" applyAlignment="1" applyProtection="1">
      <alignment horizontal="right" vertical="center"/>
    </xf>
    <xf numFmtId="165" fontId="15" fillId="3" borderId="0" xfId="0" applyNumberFormat="1" applyFont="1" applyFill="1" applyBorder="1" applyAlignment="1" applyProtection="1">
      <alignment horizontal="right" vertical="center"/>
    </xf>
    <xf numFmtId="165" fontId="13" fillId="3" borderId="6" xfId="0" applyNumberFormat="1" applyFont="1" applyFill="1" applyBorder="1" applyAlignment="1" applyProtection="1">
      <alignment horizontal="right" vertical="center"/>
    </xf>
    <xf numFmtId="165" fontId="12" fillId="3" borderId="6" xfId="0" applyNumberFormat="1" applyFont="1" applyFill="1" applyBorder="1" applyAlignment="1" applyProtection="1">
      <alignment horizontal="right" vertical="center"/>
    </xf>
    <xf numFmtId="39" fontId="2" fillId="3" borderId="0" xfId="0" applyNumberFormat="1" applyFont="1" applyFill="1" applyBorder="1" applyAlignment="1">
      <alignment vertical="center"/>
    </xf>
    <xf numFmtId="165" fontId="10" fillId="3" borderId="0" xfId="1" applyNumberFormat="1" applyFont="1" applyFill="1" applyBorder="1"/>
    <xf numFmtId="37" fontId="11" fillId="0" borderId="9" xfId="0" quotePrefix="1" applyFont="1" applyBorder="1" applyAlignment="1" applyProtection="1">
      <alignment horizontal="left" vertical="center"/>
    </xf>
    <xf numFmtId="37" fontId="4" fillId="0" borderId="8" xfId="0" applyFont="1" applyBorder="1" applyAlignment="1">
      <alignment vertical="center"/>
    </xf>
    <xf numFmtId="165" fontId="12" fillId="3" borderId="8" xfId="0" applyNumberFormat="1" applyFont="1" applyFill="1" applyBorder="1" applyAlignment="1" applyProtection="1">
      <alignment horizontal="right" vertical="center"/>
    </xf>
    <xf numFmtId="3" fontId="3" fillId="0" borderId="8" xfId="0" applyNumberFormat="1" applyFont="1" applyBorder="1" applyAlignment="1" applyProtection="1">
      <alignment horizontal="left" vertical="center"/>
    </xf>
    <xf numFmtId="37" fontId="4" fillId="0" borderId="10" xfId="0" quotePrefix="1" applyFont="1" applyBorder="1" applyAlignment="1" applyProtection="1">
      <alignment horizontal="left" vertical="center"/>
    </xf>
    <xf numFmtId="165" fontId="9" fillId="3" borderId="0" xfId="0" applyNumberFormat="1" applyFont="1" applyFill="1" applyBorder="1" applyAlignment="1" applyProtection="1">
      <alignment horizontal="right" vertical="center"/>
    </xf>
    <xf numFmtId="37" fontId="12" fillId="3" borderId="0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 applyProtection="1">
      <alignment horizontal="right" vertical="center"/>
    </xf>
    <xf numFmtId="1" fontId="12" fillId="3" borderId="6" xfId="0" quotePrefix="1" applyNumberFormat="1" applyFont="1" applyFill="1" applyBorder="1" applyAlignment="1" applyProtection="1">
      <alignment horizontal="right" vertical="center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8" xfId="0" applyFont="1" applyFill="1" applyBorder="1" applyAlignment="1">
      <alignment horizontal="center" vertical="center"/>
    </xf>
    <xf numFmtId="37" fontId="12" fillId="3" borderId="0" xfId="0" applyFont="1" applyFill="1" applyBorder="1" applyAlignment="1">
      <alignment vertical="center"/>
    </xf>
    <xf numFmtId="37" fontId="13" fillId="3" borderId="0" xfId="0" applyFont="1" applyFill="1" applyBorder="1" applyAlignment="1">
      <alignment horizontal="center" vertical="center"/>
    </xf>
    <xf numFmtId="167" fontId="2" fillId="0" borderId="2" xfId="0" applyNumberFormat="1" applyFont="1" applyBorder="1" applyAlignment="1" applyProtection="1">
      <alignment vertical="center"/>
    </xf>
    <xf numFmtId="37" fontId="1" fillId="0" borderId="2" xfId="0" quotePrefix="1" applyFont="1" applyBorder="1" applyAlignment="1" applyProtection="1">
      <alignment horizontal="left" vertical="center"/>
    </xf>
    <xf numFmtId="1" fontId="22" fillId="2" borderId="0" xfId="0" applyNumberFormat="1" applyFont="1" applyFill="1" applyBorder="1" applyAlignment="1" applyProtection="1">
      <alignment horizontal="right" vertical="center"/>
    </xf>
    <xf numFmtId="37" fontId="1" fillId="0" borderId="11" xfId="0" applyFont="1" applyBorder="1" applyAlignment="1" applyProtection="1">
      <alignment horizontal="left" vertical="center"/>
    </xf>
    <xf numFmtId="37" fontId="1" fillId="0" borderId="6" xfId="0" applyFont="1" applyBorder="1" applyAlignment="1">
      <alignment vertical="center"/>
    </xf>
    <xf numFmtId="1" fontId="12" fillId="0" borderId="6" xfId="0" quotePrefix="1" applyNumberFormat="1" applyFont="1" applyBorder="1" applyAlignment="1" applyProtection="1">
      <alignment horizontal="right" vertical="center"/>
    </xf>
    <xf numFmtId="3" fontId="11" fillId="3" borderId="6" xfId="0" quotePrefix="1" applyNumberFormat="1" applyFont="1" applyFill="1" applyBorder="1" applyAlignment="1" applyProtection="1">
      <alignment horizontal="right" vertical="center"/>
    </xf>
    <xf numFmtId="37" fontId="1" fillId="3" borderId="0" xfId="0" applyFont="1" applyFill="1" applyBorder="1" applyAlignment="1">
      <alignment horizontal="center" vertical="center"/>
    </xf>
    <xf numFmtId="37" fontId="1" fillId="3" borderId="1" xfId="0" applyFont="1" applyFill="1" applyBorder="1" applyAlignment="1">
      <alignment horizontal="center" vertical="center"/>
    </xf>
    <xf numFmtId="49" fontId="12" fillId="3" borderId="6" xfId="0" applyNumberFormat="1" applyFont="1" applyFill="1" applyBorder="1" applyAlignment="1" applyProtection="1">
      <alignment horizontal="center" vertical="center"/>
    </xf>
    <xf numFmtId="3" fontId="1" fillId="3" borderId="0" xfId="0" quotePrefix="1" applyNumberFormat="1" applyFont="1" applyFill="1" applyBorder="1" applyAlignment="1" applyProtection="1">
      <alignment horizontal="center" vertical="center"/>
    </xf>
    <xf numFmtId="165" fontId="2" fillId="3" borderId="0" xfId="0" applyNumberFormat="1" applyFont="1" applyFill="1" applyBorder="1" applyAlignment="1" applyProtection="1">
      <alignment horizontal="center" vertical="center"/>
    </xf>
    <xf numFmtId="165" fontId="2" fillId="3" borderId="1" xfId="0" applyNumberFormat="1" applyFont="1" applyFill="1" applyBorder="1" applyAlignment="1" applyProtection="1">
      <alignment horizontal="center" vertical="center"/>
    </xf>
    <xf numFmtId="37" fontId="2" fillId="3" borderId="0" xfId="0" applyFont="1" applyFill="1" applyBorder="1" applyAlignment="1">
      <alignment horizontal="center" vertical="center"/>
    </xf>
    <xf numFmtId="1" fontId="12" fillId="3" borderId="6" xfId="0" quotePrefix="1" applyNumberFormat="1" applyFont="1" applyFill="1" applyBorder="1" applyAlignment="1" applyProtection="1">
      <alignment horizontal="center" vertical="center"/>
    </xf>
    <xf numFmtId="37" fontId="1" fillId="3" borderId="0" xfId="0" applyFont="1" applyFill="1" applyBorder="1" applyAlignment="1">
      <alignment horizontal="right" vertical="center"/>
    </xf>
    <xf numFmtId="37" fontId="2" fillId="3" borderId="0" xfId="0" applyFont="1" applyFill="1" applyBorder="1" applyAlignment="1">
      <alignment horizontal="right" vertical="center"/>
    </xf>
    <xf numFmtId="37" fontId="1" fillId="3" borderId="1" xfId="0" applyFont="1" applyFill="1" applyBorder="1" applyAlignment="1">
      <alignment horizontal="right" vertical="center"/>
    </xf>
    <xf numFmtId="39" fontId="2" fillId="3" borderId="0" xfId="0" applyNumberFormat="1" applyFont="1" applyFill="1" applyBorder="1" applyAlignment="1">
      <alignment horizontal="right" vertical="center"/>
    </xf>
    <xf numFmtId="49" fontId="12" fillId="3" borderId="6" xfId="0" quotePrefix="1" applyNumberFormat="1" applyFont="1" applyFill="1" applyBorder="1" applyAlignment="1" applyProtection="1">
      <alignment horizontal="center" vertical="center"/>
    </xf>
    <xf numFmtId="165" fontId="2" fillId="3" borderId="12" xfId="0" applyNumberFormat="1" applyFont="1" applyFill="1" applyBorder="1" applyAlignment="1" applyProtection="1">
      <alignment horizontal="center" vertical="center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1" xfId="0" applyFont="1" applyFill="1" applyBorder="1" applyAlignment="1">
      <alignment horizontal="center" vertical="center" wrapText="1"/>
    </xf>
    <xf numFmtId="37" fontId="12" fillId="3" borderId="8" xfId="0" applyFont="1" applyFill="1" applyBorder="1" applyAlignment="1">
      <alignment horizontal="center" vertical="center"/>
    </xf>
    <xf numFmtId="37" fontId="12" fillId="3" borderId="0" xfId="0" applyFont="1" applyFill="1" applyBorder="1" applyAlignment="1">
      <alignment horizontal="center" vertical="center"/>
    </xf>
  </cellXfs>
  <cellStyles count="3">
    <cellStyle name="Normal" xfId="0" builtinId="0"/>
    <cellStyle name="Normal_EXP" xfId="1"/>
    <cellStyle name="Virgül [0]_08-0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42"/>
  <sheetViews>
    <sheetView tabSelected="1" view="pageBreakPreview" zoomScale="60" zoomScaleNormal="100" workbookViewId="0">
      <selection activeCell="AF10" sqref="AF10"/>
    </sheetView>
  </sheetViews>
  <sheetFormatPr defaultColWidth="9" defaultRowHeight="18" x14ac:dyDescent="0.15"/>
  <cols>
    <col min="1" max="1" width="4.75" style="2" customWidth="1"/>
    <col min="2" max="2" width="53.75" style="2" customWidth="1"/>
    <col min="3" max="3" width="12" style="2" bestFit="1" customWidth="1"/>
    <col min="4" max="7" width="12" style="91" bestFit="1" customWidth="1"/>
    <col min="8" max="9" width="12" style="135" customWidth="1"/>
    <col min="10" max="10" width="12" style="135" bestFit="1" customWidth="1"/>
    <col min="11" max="11" width="12" style="135" customWidth="1"/>
    <col min="12" max="12" width="3.25" style="91" customWidth="1"/>
    <col min="13" max="13" width="11.25" style="91" hidden="1" customWidth="1"/>
    <col min="14" max="17" width="7.25" style="132" bestFit="1" customWidth="1"/>
    <col min="18" max="18" width="7.25" style="132" customWidth="1"/>
    <col min="19" max="20" width="7.25" style="132" bestFit="1" customWidth="1"/>
    <col min="21" max="21" width="7.25" style="132" customWidth="1"/>
    <col min="22" max="22" width="5.75" style="91" customWidth="1"/>
    <col min="23" max="23" width="12" style="132" bestFit="1" customWidth="1"/>
    <col min="24" max="24" width="12" style="132" customWidth="1"/>
    <col min="25" max="25" width="5" style="91" customWidth="1"/>
    <col min="26" max="26" width="14.375" style="132" bestFit="1" customWidth="1"/>
    <col min="27" max="27" width="7.25" style="91" customWidth="1"/>
    <col min="28" max="28" width="5.5" style="2" customWidth="1"/>
    <col min="29" max="29" width="56.5" style="2" customWidth="1"/>
    <col min="30" max="30" width="5.625" style="2" customWidth="1"/>
    <col min="31" max="31" width="9" style="28" customWidth="1"/>
    <col min="32" max="32" width="6" style="55" customWidth="1"/>
    <col min="33" max="33" width="18" customWidth="1"/>
    <col min="34" max="34" width="14.5" customWidth="1"/>
    <col min="35" max="36" width="11.625" customWidth="1"/>
    <col min="37" max="37" width="11.5" customWidth="1"/>
    <col min="38" max="16384" width="9" style="2"/>
  </cols>
  <sheetData>
    <row r="1" spans="1:37" s="5" customFormat="1" ht="18.75" customHeight="1" x14ac:dyDescent="0.15">
      <c r="A1" s="44" t="s">
        <v>210</v>
      </c>
      <c r="B1" s="1"/>
      <c r="C1" s="1"/>
      <c r="D1" s="86"/>
      <c r="E1" s="86"/>
      <c r="F1" s="86"/>
      <c r="G1" s="86"/>
      <c r="H1" s="134"/>
      <c r="I1" s="134"/>
      <c r="J1" s="134"/>
      <c r="K1" s="134"/>
      <c r="L1" s="86"/>
      <c r="M1" s="86"/>
      <c r="N1" s="126"/>
      <c r="O1" s="126"/>
      <c r="P1" s="126"/>
      <c r="Q1" s="126"/>
      <c r="R1" s="126"/>
      <c r="S1" s="126"/>
      <c r="T1" s="126"/>
      <c r="U1" s="126"/>
      <c r="V1" s="86"/>
      <c r="W1" s="126"/>
      <c r="X1" s="126"/>
      <c r="Y1" s="86"/>
      <c r="Z1" s="126"/>
      <c r="AA1" s="86"/>
      <c r="AB1" s="1"/>
      <c r="AC1" s="25" t="s">
        <v>0</v>
      </c>
      <c r="AD1" s="16"/>
      <c r="AE1" s="27"/>
      <c r="AF1" s="76"/>
    </row>
    <row r="2" spans="1:37" ht="18.75" customHeight="1" x14ac:dyDescent="0.15">
      <c r="A2" s="46" t="s">
        <v>211</v>
      </c>
      <c r="B2" s="9"/>
      <c r="C2" s="1"/>
      <c r="D2" s="86"/>
      <c r="E2" s="86"/>
      <c r="F2" s="86"/>
      <c r="G2" s="86"/>
      <c r="H2" s="134"/>
      <c r="I2" s="134"/>
      <c r="J2" s="134"/>
      <c r="K2" s="134"/>
      <c r="L2" s="86"/>
      <c r="M2" s="87"/>
      <c r="N2" s="127"/>
      <c r="O2" s="127"/>
      <c r="P2" s="127"/>
      <c r="Q2" s="127"/>
      <c r="R2" s="127"/>
      <c r="S2" s="127"/>
      <c r="T2" s="127"/>
      <c r="U2" s="127"/>
      <c r="V2" s="87"/>
      <c r="W2" s="127"/>
      <c r="X2" s="127"/>
      <c r="Y2" s="87"/>
      <c r="Z2" s="127"/>
      <c r="AA2" s="87"/>
      <c r="AB2" s="19"/>
      <c r="AC2" s="18" t="s">
        <v>1</v>
      </c>
      <c r="AD2" s="16"/>
    </row>
    <row r="3" spans="1:37" ht="22.5" customHeight="1" x14ac:dyDescent="0.15">
      <c r="A3" s="82"/>
      <c r="B3" s="83"/>
      <c r="C3" s="140" t="s">
        <v>222</v>
      </c>
      <c r="D3" s="140"/>
      <c r="E3" s="140"/>
      <c r="F3" s="140"/>
      <c r="G3" s="140"/>
      <c r="H3" s="140"/>
      <c r="I3" s="140"/>
      <c r="J3" s="140"/>
      <c r="K3" s="140"/>
      <c r="L3" s="88"/>
      <c r="M3" s="140" t="s">
        <v>221</v>
      </c>
      <c r="N3" s="140"/>
      <c r="O3" s="140"/>
      <c r="P3" s="140"/>
      <c r="Q3" s="140"/>
      <c r="R3" s="140"/>
      <c r="S3" s="140"/>
      <c r="T3" s="140"/>
      <c r="U3" s="140"/>
      <c r="V3" s="115"/>
      <c r="W3" s="142" t="s">
        <v>232</v>
      </c>
      <c r="X3" s="142"/>
      <c r="Y3" s="116"/>
      <c r="Z3" s="99" t="s">
        <v>205</v>
      </c>
      <c r="AA3" s="115"/>
      <c r="AB3" s="63"/>
      <c r="AC3" s="84"/>
      <c r="AD3" s="6"/>
    </row>
    <row r="4" spans="1:37" ht="18" customHeight="1" x14ac:dyDescent="0.15">
      <c r="A4" s="13"/>
      <c r="B4" s="4"/>
      <c r="C4" s="141" t="s">
        <v>223</v>
      </c>
      <c r="D4" s="141"/>
      <c r="E4" s="141"/>
      <c r="F4" s="141"/>
      <c r="G4" s="141"/>
      <c r="H4" s="141"/>
      <c r="I4" s="141"/>
      <c r="J4" s="141"/>
      <c r="K4" s="141"/>
      <c r="L4" s="117"/>
      <c r="M4" s="141" t="s">
        <v>208</v>
      </c>
      <c r="N4" s="141"/>
      <c r="O4" s="141"/>
      <c r="P4" s="141"/>
      <c r="Q4" s="141"/>
      <c r="R4" s="141"/>
      <c r="S4" s="141"/>
      <c r="T4" s="141"/>
      <c r="U4" s="141"/>
      <c r="V4" s="112"/>
      <c r="W4" s="143" t="s">
        <v>233</v>
      </c>
      <c r="X4" s="143"/>
      <c r="Y4" s="117"/>
      <c r="Z4" s="118" t="s">
        <v>208</v>
      </c>
      <c r="AA4" s="112"/>
      <c r="AB4" s="1"/>
      <c r="AC4" s="20"/>
      <c r="AD4" s="6"/>
    </row>
    <row r="5" spans="1:37" ht="23.25" customHeight="1" x14ac:dyDescent="0.15">
      <c r="A5" s="14"/>
      <c r="B5" s="9"/>
      <c r="C5" s="124">
        <v>2009</v>
      </c>
      <c r="D5" s="114">
        <v>2010</v>
      </c>
      <c r="E5" s="114">
        <v>2011</v>
      </c>
      <c r="F5" s="114">
        <v>2012</v>
      </c>
      <c r="G5" s="114">
        <v>2013</v>
      </c>
      <c r="H5" s="114">
        <v>2014</v>
      </c>
      <c r="I5" s="114">
        <v>2015</v>
      </c>
      <c r="J5" s="114">
        <v>2016</v>
      </c>
      <c r="K5" s="114">
        <v>2017</v>
      </c>
      <c r="L5" s="125"/>
      <c r="M5" s="89" t="s">
        <v>215</v>
      </c>
      <c r="N5" s="128" t="s">
        <v>216</v>
      </c>
      <c r="O5" s="128" t="s">
        <v>217</v>
      </c>
      <c r="P5" s="128" t="s">
        <v>220</v>
      </c>
      <c r="Q5" s="128" t="s">
        <v>224</v>
      </c>
      <c r="R5" s="128" t="s">
        <v>227</v>
      </c>
      <c r="S5" s="128" t="s">
        <v>228</v>
      </c>
      <c r="T5" s="128" t="s">
        <v>229</v>
      </c>
      <c r="U5" s="128" t="s">
        <v>230</v>
      </c>
      <c r="V5" s="89"/>
      <c r="W5" s="133">
        <v>2017</v>
      </c>
      <c r="X5" s="133">
        <v>2018</v>
      </c>
      <c r="Y5" s="114"/>
      <c r="Z5" s="138" t="s">
        <v>231</v>
      </c>
      <c r="AA5" s="113"/>
      <c r="AB5" s="19"/>
      <c r="AC5" s="21"/>
      <c r="AD5" s="26"/>
    </row>
    <row r="6" spans="1:37" ht="18.75" customHeight="1" x14ac:dyDescent="0.25">
      <c r="A6" s="15"/>
      <c r="B6" s="7"/>
      <c r="C6" s="22"/>
      <c r="D6" s="90"/>
      <c r="L6" s="90"/>
      <c r="M6" s="90"/>
      <c r="N6" s="129"/>
      <c r="O6" s="129"/>
      <c r="P6" s="129"/>
      <c r="Q6" s="129"/>
      <c r="R6" s="129"/>
      <c r="S6" s="129"/>
      <c r="T6" s="129"/>
      <c r="U6" s="129"/>
      <c r="V6" s="90"/>
      <c r="W6" s="129"/>
      <c r="X6" s="129"/>
      <c r="Y6" s="90"/>
      <c r="Z6" s="129"/>
      <c r="AA6" s="90"/>
      <c r="AB6" s="22"/>
      <c r="AC6" s="23"/>
      <c r="AF6" s="77"/>
      <c r="AG6" s="64"/>
      <c r="AJ6" s="64"/>
    </row>
    <row r="7" spans="1:37" ht="18.75" customHeight="1" x14ac:dyDescent="0.25">
      <c r="A7" s="58" t="s">
        <v>2</v>
      </c>
      <c r="B7" s="57"/>
      <c r="C7" s="92">
        <v>9125.9552330000006</v>
      </c>
      <c r="D7" s="92">
        <v>10498.627862999998</v>
      </c>
      <c r="E7" s="92">
        <v>12285.608014999998</v>
      </c>
      <c r="F7" s="92">
        <v>12685.640743000002</v>
      </c>
      <c r="G7" s="92">
        <v>14112.070118999998</v>
      </c>
      <c r="H7" s="92">
        <v>15156.639039</v>
      </c>
      <c r="I7" s="92">
        <v>14339.595373000002</v>
      </c>
      <c r="J7" s="92">
        <v>13534.689317</v>
      </c>
      <c r="K7" s="92">
        <v>14272.463485000002</v>
      </c>
      <c r="L7" s="92"/>
      <c r="M7" s="92" t="e">
        <f>+C7/#REF!*100-100</f>
        <v>#REF!</v>
      </c>
      <c r="N7" s="92">
        <f t="shared" ref="N7:N17" si="0">+D7/C7*100-100</f>
        <v>15.041413144744894</v>
      </c>
      <c r="O7" s="92">
        <f t="shared" ref="O7:O17" si="1">+E7/D7*100-100</f>
        <v>17.021082900726498</v>
      </c>
      <c r="P7" s="92">
        <f t="shared" ref="P7:P17" si="2">+F7/E7*100-100</f>
        <v>3.2561085093353768</v>
      </c>
      <c r="Q7" s="92">
        <f t="shared" ref="Q7:Q17" si="3">+G7/F7*100-100</f>
        <v>11.244440898951893</v>
      </c>
      <c r="R7" s="92">
        <f t="shared" ref="R7:R17" si="4">+H7/G7*100-100</f>
        <v>7.4019538678002306</v>
      </c>
      <c r="S7" s="92">
        <f t="shared" ref="S7:S17" si="5">+I7/H7*100-100</f>
        <v>-5.3906651989114351</v>
      </c>
      <c r="T7" s="92">
        <f t="shared" ref="T7:T17" si="6">+J7/I7*100-100</f>
        <v>-5.6131713278016093</v>
      </c>
      <c r="U7" s="92">
        <f t="shared" ref="U7:U17" si="7">+K7/J7*100-100</f>
        <v>5.4509870948669175</v>
      </c>
      <c r="V7" s="92"/>
      <c r="W7" s="92">
        <v>12787.771965000002</v>
      </c>
      <c r="X7" s="92">
        <v>13499.739470999999</v>
      </c>
      <c r="Y7" s="92"/>
      <c r="Z7" s="92">
        <f>+(X7-W7)/W7*100</f>
        <v>5.5675649202116277</v>
      </c>
      <c r="AA7" s="92"/>
      <c r="AB7" s="10" t="s">
        <v>3</v>
      </c>
      <c r="AC7" s="24"/>
      <c r="AF7" s="78"/>
      <c r="AG7" s="66"/>
      <c r="AJ7" s="64"/>
      <c r="AK7" s="65"/>
    </row>
    <row r="8" spans="1:37" ht="18.75" customHeight="1" x14ac:dyDescent="0.25">
      <c r="A8" s="38" t="s">
        <v>4</v>
      </c>
      <c r="B8" s="3" t="s">
        <v>5</v>
      </c>
      <c r="C8" s="93">
        <v>24.365749999999998</v>
      </c>
      <c r="D8" s="93">
        <v>7.3221830000000008</v>
      </c>
      <c r="E8" s="93">
        <v>6.2149470000000004</v>
      </c>
      <c r="F8" s="93">
        <v>8.1421359999999989</v>
      </c>
      <c r="G8" s="93">
        <v>13.463929</v>
      </c>
      <c r="H8" s="93">
        <v>26.720289999999999</v>
      </c>
      <c r="I8" s="93">
        <v>34.472551000000003</v>
      </c>
      <c r="J8" s="93">
        <v>27.913651999999999</v>
      </c>
      <c r="K8" s="93">
        <v>34.672803000000002</v>
      </c>
      <c r="L8" s="93"/>
      <c r="M8" s="94" t="e">
        <f>+C8/#REF!*100-100</f>
        <v>#REF!</v>
      </c>
      <c r="N8" s="94">
        <f t="shared" si="0"/>
        <v>-69.948870853554681</v>
      </c>
      <c r="O8" s="94">
        <f t="shared" si="1"/>
        <v>-15.121665219238579</v>
      </c>
      <c r="P8" s="94">
        <f t="shared" si="2"/>
        <v>31.008937003002586</v>
      </c>
      <c r="Q8" s="94">
        <f t="shared" si="3"/>
        <v>65.361141105970233</v>
      </c>
      <c r="R8" s="94">
        <f t="shared" si="4"/>
        <v>98.458340058091494</v>
      </c>
      <c r="S8" s="94">
        <f t="shared" si="5"/>
        <v>29.012637961638916</v>
      </c>
      <c r="T8" s="94">
        <f t="shared" si="6"/>
        <v>-19.026439325595618</v>
      </c>
      <c r="U8" s="94">
        <f t="shared" si="7"/>
        <v>24.214499055874185</v>
      </c>
      <c r="V8" s="94"/>
      <c r="W8" s="94">
        <v>28.759953000000003</v>
      </c>
      <c r="X8" s="94">
        <v>54.136167999999998</v>
      </c>
      <c r="Y8" s="94"/>
      <c r="Z8" s="94">
        <f t="shared" ref="Z8:Z54" si="8">+(X8-W8)/W8*100</f>
        <v>88.234549618352958</v>
      </c>
      <c r="AA8" s="94"/>
      <c r="AB8" s="37" t="s">
        <v>4</v>
      </c>
      <c r="AC8" s="40" t="s">
        <v>6</v>
      </c>
      <c r="AF8" s="78"/>
      <c r="AG8" s="67"/>
      <c r="AJ8" s="64"/>
      <c r="AK8" s="65"/>
    </row>
    <row r="9" spans="1:37" ht="18.75" customHeight="1" x14ac:dyDescent="0.25">
      <c r="A9" s="38" t="s">
        <v>7</v>
      </c>
      <c r="B9" s="3" t="s">
        <v>8</v>
      </c>
      <c r="C9" s="93">
        <v>173.826605</v>
      </c>
      <c r="D9" s="93">
        <v>236.68796700000001</v>
      </c>
      <c r="E9" s="93">
        <v>427.71612700000009</v>
      </c>
      <c r="F9" s="93">
        <v>577.57427799999994</v>
      </c>
      <c r="G9" s="93">
        <v>672.83236600000009</v>
      </c>
      <c r="H9" s="93">
        <v>720.71920799999987</v>
      </c>
      <c r="I9" s="93">
        <v>487.90793699999989</v>
      </c>
      <c r="J9" s="93">
        <v>402.85342400000002</v>
      </c>
      <c r="K9" s="93">
        <v>599.07888599999978</v>
      </c>
      <c r="L9" s="93"/>
      <c r="M9" s="94" t="e">
        <f>+C9/#REF!*100-100</f>
        <v>#REF!</v>
      </c>
      <c r="N9" s="94">
        <f t="shared" si="0"/>
        <v>36.163257057226673</v>
      </c>
      <c r="O9" s="94">
        <f t="shared" si="1"/>
        <v>80.708860032584624</v>
      </c>
      <c r="P9" s="94">
        <f t="shared" si="2"/>
        <v>35.036825020161046</v>
      </c>
      <c r="Q9" s="94">
        <f t="shared" si="3"/>
        <v>16.492785712316675</v>
      </c>
      <c r="R9" s="94">
        <f t="shared" si="4"/>
        <v>7.1172025038997333</v>
      </c>
      <c r="S9" s="94">
        <f t="shared" si="5"/>
        <v>-32.302631651243573</v>
      </c>
      <c r="T9" s="94">
        <f t="shared" si="6"/>
        <v>-17.432492187557898</v>
      </c>
      <c r="U9" s="94">
        <f t="shared" si="7"/>
        <v>48.708897656036754</v>
      </c>
      <c r="V9" s="94"/>
      <c r="W9" s="94">
        <v>542.58692599999983</v>
      </c>
      <c r="X9" s="94">
        <v>594.52555400000006</v>
      </c>
      <c r="Y9" s="94"/>
      <c r="Z9" s="94">
        <f t="shared" si="8"/>
        <v>9.5724068367987627</v>
      </c>
      <c r="AA9" s="94"/>
      <c r="AB9" s="37" t="s">
        <v>7</v>
      </c>
      <c r="AC9" s="40" t="s">
        <v>9</v>
      </c>
      <c r="AF9" s="78"/>
      <c r="AG9" s="66"/>
      <c r="AJ9" s="64"/>
      <c r="AK9" s="65"/>
    </row>
    <row r="10" spans="1:37" ht="18.75" customHeight="1" x14ac:dyDescent="0.25">
      <c r="A10" s="38" t="s">
        <v>10</v>
      </c>
      <c r="B10" s="3" t="s">
        <v>11</v>
      </c>
      <c r="C10" s="93">
        <v>267.711432</v>
      </c>
      <c r="D10" s="93">
        <v>324.18001199999998</v>
      </c>
      <c r="E10" s="93">
        <v>510.25373699999994</v>
      </c>
      <c r="F10" s="93">
        <v>575.94921099999999</v>
      </c>
      <c r="G10" s="93">
        <v>687.94360600000005</v>
      </c>
      <c r="H10" s="93">
        <v>749.44649600000002</v>
      </c>
      <c r="I10" s="93">
        <v>544.0445820000001</v>
      </c>
      <c r="J10" s="93">
        <v>612.622568</v>
      </c>
      <c r="K10" s="93">
        <v>711.51831499999992</v>
      </c>
      <c r="L10" s="93"/>
      <c r="M10" s="94" t="e">
        <f>+C10/#REF!*100-100</f>
        <v>#REF!</v>
      </c>
      <c r="N10" s="94">
        <f t="shared" si="0"/>
        <v>21.093077564203526</v>
      </c>
      <c r="O10" s="94">
        <f t="shared" si="1"/>
        <v>57.398271982296052</v>
      </c>
      <c r="P10" s="94">
        <f t="shared" si="2"/>
        <v>12.875059844980626</v>
      </c>
      <c r="Q10" s="94">
        <f t="shared" si="3"/>
        <v>19.445185940188765</v>
      </c>
      <c r="R10" s="94">
        <f t="shared" si="4"/>
        <v>8.9401063493567818</v>
      </c>
      <c r="S10" s="94">
        <f t="shared" si="5"/>
        <v>-27.407148488422578</v>
      </c>
      <c r="T10" s="94">
        <f t="shared" si="6"/>
        <v>12.605214401344767</v>
      </c>
      <c r="U10" s="94">
        <f t="shared" si="7"/>
        <v>16.143014013156602</v>
      </c>
      <c r="V10" s="94"/>
      <c r="W10" s="94">
        <v>645.87731299999996</v>
      </c>
      <c r="X10" s="94">
        <v>688.92186300000003</v>
      </c>
      <c r="Y10" s="94"/>
      <c r="Z10" s="94">
        <f t="shared" si="8"/>
        <v>6.664508743938506</v>
      </c>
      <c r="AA10" s="94"/>
      <c r="AB10" s="37" t="s">
        <v>10</v>
      </c>
      <c r="AC10" s="40" t="s">
        <v>12</v>
      </c>
      <c r="AF10" s="78"/>
      <c r="AG10" s="66"/>
      <c r="AJ10" s="64"/>
      <c r="AK10" s="65"/>
    </row>
    <row r="11" spans="1:37" ht="18.75" customHeight="1" x14ac:dyDescent="0.25">
      <c r="A11" s="38" t="s">
        <v>13</v>
      </c>
      <c r="B11" s="3" t="s">
        <v>206</v>
      </c>
      <c r="C11" s="93">
        <v>338.99731100000002</v>
      </c>
      <c r="D11" s="93">
        <v>340.00827899999996</v>
      </c>
      <c r="E11" s="93">
        <v>423.29495199999997</v>
      </c>
      <c r="F11" s="93">
        <v>443.18697100000003</v>
      </c>
      <c r="G11" s="93">
        <v>561.26320999999996</v>
      </c>
      <c r="H11" s="93">
        <v>669.55777299999988</v>
      </c>
      <c r="I11" s="93">
        <v>687.15482700000007</v>
      </c>
      <c r="J11" s="93">
        <v>786.74754499999995</v>
      </c>
      <c r="K11" s="93">
        <v>850.4431239999999</v>
      </c>
      <c r="L11" s="93"/>
      <c r="M11" s="94" t="e">
        <f>+C11/#REF!*100-100</f>
        <v>#REF!</v>
      </c>
      <c r="N11" s="94">
        <f t="shared" si="0"/>
        <v>0.29822301451822852</v>
      </c>
      <c r="O11" s="94">
        <f t="shared" si="1"/>
        <v>24.495483829086425</v>
      </c>
      <c r="P11" s="94">
        <f t="shared" si="2"/>
        <v>4.6993281885393259</v>
      </c>
      <c r="Q11" s="94">
        <f t="shared" si="3"/>
        <v>26.642533902468884</v>
      </c>
      <c r="R11" s="94">
        <f t="shared" si="4"/>
        <v>19.294790941312527</v>
      </c>
      <c r="S11" s="94">
        <f t="shared" si="5"/>
        <v>2.6281606620972155</v>
      </c>
      <c r="T11" s="94">
        <f t="shared" si="6"/>
        <v>14.493490271298043</v>
      </c>
      <c r="U11" s="94">
        <f t="shared" si="7"/>
        <v>8.0960632676648601</v>
      </c>
      <c r="V11" s="94"/>
      <c r="W11" s="94">
        <v>760.03006299999993</v>
      </c>
      <c r="X11" s="94">
        <v>855.89256899999987</v>
      </c>
      <c r="Y11" s="94"/>
      <c r="Z11" s="94">
        <f t="shared" si="8"/>
        <v>12.612988704895473</v>
      </c>
      <c r="AA11" s="94"/>
      <c r="AB11" s="37" t="s">
        <v>13</v>
      </c>
      <c r="AC11" s="41" t="s">
        <v>207</v>
      </c>
      <c r="AF11" s="78"/>
      <c r="AG11" s="66"/>
      <c r="AJ11" s="64"/>
      <c r="AK11" s="65"/>
    </row>
    <row r="12" spans="1:37" ht="18.75" customHeight="1" x14ac:dyDescent="0.25">
      <c r="A12" s="33" t="s">
        <v>14</v>
      </c>
      <c r="B12" s="3" t="s">
        <v>15</v>
      </c>
      <c r="C12" s="93">
        <v>1481.6274290000003</v>
      </c>
      <c r="D12" s="93">
        <v>1782.1942199999999</v>
      </c>
      <c r="E12" s="93">
        <v>2140.1418140000001</v>
      </c>
      <c r="F12" s="93">
        <v>2316.7706200000002</v>
      </c>
      <c r="G12" s="93">
        <v>2711.3861399999996</v>
      </c>
      <c r="H12" s="93">
        <v>2776.2657940000004</v>
      </c>
      <c r="I12" s="93">
        <v>2663.3549279999997</v>
      </c>
      <c r="J12" s="93">
        <v>2761.3066439999998</v>
      </c>
      <c r="K12" s="93">
        <v>2868.4723980000003</v>
      </c>
      <c r="L12" s="93"/>
      <c r="M12" s="94" t="e">
        <f>+C12/#REF!*100-100</f>
        <v>#REF!</v>
      </c>
      <c r="N12" s="94">
        <f t="shared" si="0"/>
        <v>20.286259900227549</v>
      </c>
      <c r="O12" s="94">
        <f t="shared" si="1"/>
        <v>20.084656878754785</v>
      </c>
      <c r="P12" s="94">
        <f t="shared" si="2"/>
        <v>8.253135602723205</v>
      </c>
      <c r="Q12" s="94">
        <f t="shared" si="3"/>
        <v>17.032999149479863</v>
      </c>
      <c r="R12" s="94">
        <f t="shared" si="4"/>
        <v>2.3928592480007609</v>
      </c>
      <c r="S12" s="94">
        <f t="shared" si="5"/>
        <v>-4.0670049043582566</v>
      </c>
      <c r="T12" s="94">
        <f t="shared" si="6"/>
        <v>3.6777567634800761</v>
      </c>
      <c r="U12" s="94">
        <f t="shared" si="7"/>
        <v>3.8809798336906738</v>
      </c>
      <c r="V12" s="94"/>
      <c r="W12" s="94">
        <v>2608.407592</v>
      </c>
      <c r="X12" s="94">
        <v>2706.9307050000002</v>
      </c>
      <c r="Y12" s="94"/>
      <c r="Z12" s="94">
        <f t="shared" si="8"/>
        <v>3.7771364146527988</v>
      </c>
      <c r="AA12" s="94"/>
      <c r="AB12" s="36" t="s">
        <v>14</v>
      </c>
      <c r="AC12" s="41" t="s">
        <v>16</v>
      </c>
      <c r="AF12" s="78"/>
      <c r="AG12" s="66"/>
      <c r="AJ12" s="64"/>
      <c r="AK12" s="65"/>
    </row>
    <row r="13" spans="1:37" ht="18.75" customHeight="1" x14ac:dyDescent="0.25">
      <c r="A13" s="38" t="s">
        <v>17</v>
      </c>
      <c r="B13" s="3" t="s">
        <v>18</v>
      </c>
      <c r="C13" s="93">
        <v>5353.7872339999994</v>
      </c>
      <c r="D13" s="93">
        <v>6152.5006510000003</v>
      </c>
      <c r="E13" s="93">
        <v>6695.6652100000001</v>
      </c>
      <c r="F13" s="93">
        <v>6552.2519580000007</v>
      </c>
      <c r="G13" s="93">
        <v>6877.6272550000012</v>
      </c>
      <c r="H13" s="93">
        <v>7561.924973000001</v>
      </c>
      <c r="I13" s="93">
        <v>7651.3379660000001</v>
      </c>
      <c r="J13" s="93">
        <v>6720.865041</v>
      </c>
      <c r="K13" s="93">
        <v>6869.7146229999998</v>
      </c>
      <c r="L13" s="93"/>
      <c r="M13" s="94" t="e">
        <f>+C13/#REF!*100-100</f>
        <v>#REF!</v>
      </c>
      <c r="N13" s="94">
        <f t="shared" si="0"/>
        <v>14.918661913339704</v>
      </c>
      <c r="O13" s="94">
        <f t="shared" si="1"/>
        <v>8.8283543523350403</v>
      </c>
      <c r="P13" s="94">
        <f t="shared" si="2"/>
        <v>-2.1418820610357159</v>
      </c>
      <c r="Q13" s="94">
        <f t="shared" si="3"/>
        <v>4.9658544739374975</v>
      </c>
      <c r="R13" s="94">
        <f t="shared" si="4"/>
        <v>9.9496191437609411</v>
      </c>
      <c r="S13" s="94">
        <f t="shared" si="5"/>
        <v>1.1824104751005962</v>
      </c>
      <c r="T13" s="94">
        <f t="shared" si="6"/>
        <v>-12.160917856912249</v>
      </c>
      <c r="U13" s="94">
        <f t="shared" si="7"/>
        <v>2.2147384464939819</v>
      </c>
      <c r="V13" s="94"/>
      <c r="W13" s="94">
        <v>6090.9443019999999</v>
      </c>
      <c r="X13" s="94">
        <v>6296.9085369999993</v>
      </c>
      <c r="Y13" s="94"/>
      <c r="Z13" s="94">
        <f t="shared" si="8"/>
        <v>3.3814828175718139</v>
      </c>
      <c r="AA13" s="94"/>
      <c r="AB13" s="37" t="s">
        <v>17</v>
      </c>
      <c r="AC13" s="40" t="s">
        <v>19</v>
      </c>
      <c r="AF13" s="78"/>
      <c r="AG13" s="66"/>
      <c r="AJ13" s="64"/>
      <c r="AK13" s="65"/>
    </row>
    <row r="14" spans="1:37" ht="18.75" customHeight="1" x14ac:dyDescent="0.25">
      <c r="A14" s="38" t="s">
        <v>20</v>
      </c>
      <c r="B14" s="3" t="s">
        <v>21</v>
      </c>
      <c r="C14" s="93">
        <v>301.24228399999998</v>
      </c>
      <c r="D14" s="93">
        <v>395.56124499999993</v>
      </c>
      <c r="E14" s="93">
        <v>481.24061999999998</v>
      </c>
      <c r="F14" s="93">
        <v>512.28546800000004</v>
      </c>
      <c r="G14" s="93">
        <v>647.95301000000018</v>
      </c>
      <c r="H14" s="93">
        <v>689.86637899999994</v>
      </c>
      <c r="I14" s="93">
        <v>583.377611</v>
      </c>
      <c r="J14" s="93">
        <v>544.192227</v>
      </c>
      <c r="K14" s="93">
        <v>611.51695100000006</v>
      </c>
      <c r="L14" s="93"/>
      <c r="M14" s="94" t="e">
        <f>+C14/#REF!*100-100</f>
        <v>#REF!</v>
      </c>
      <c r="N14" s="94">
        <f t="shared" si="0"/>
        <v>31.310000623949577</v>
      </c>
      <c r="O14" s="94">
        <f t="shared" si="1"/>
        <v>21.660204603714433</v>
      </c>
      <c r="P14" s="94">
        <f t="shared" si="2"/>
        <v>6.4510032424112609</v>
      </c>
      <c r="Q14" s="94">
        <f t="shared" si="3"/>
        <v>26.482801186935106</v>
      </c>
      <c r="R14" s="94">
        <f t="shared" si="4"/>
        <v>6.4685815719877269</v>
      </c>
      <c r="S14" s="94">
        <f t="shared" si="5"/>
        <v>-15.436144047831618</v>
      </c>
      <c r="T14" s="94">
        <f t="shared" si="6"/>
        <v>-6.7169845501664298</v>
      </c>
      <c r="U14" s="94">
        <f t="shared" si="7"/>
        <v>12.371496809343441</v>
      </c>
      <c r="V14" s="94"/>
      <c r="W14" s="94">
        <v>548.80664300000012</v>
      </c>
      <c r="X14" s="94">
        <v>560.57040300000006</v>
      </c>
      <c r="Y14" s="94"/>
      <c r="Z14" s="94">
        <f t="shared" si="8"/>
        <v>2.143516327662224</v>
      </c>
      <c r="AA14" s="94"/>
      <c r="AB14" s="37" t="s">
        <v>20</v>
      </c>
      <c r="AC14" s="40" t="s">
        <v>22</v>
      </c>
      <c r="AF14" s="78"/>
      <c r="AG14" s="66"/>
      <c r="AJ14" s="64"/>
      <c r="AK14" s="65"/>
    </row>
    <row r="15" spans="1:37" ht="18.75" customHeight="1" x14ac:dyDescent="0.25">
      <c r="A15" s="38" t="s">
        <v>23</v>
      </c>
      <c r="B15" s="3" t="s">
        <v>24</v>
      </c>
      <c r="C15" s="93">
        <v>471.66826800000001</v>
      </c>
      <c r="D15" s="93">
        <v>537.82295799999986</v>
      </c>
      <c r="E15" s="93">
        <v>627.07171199999993</v>
      </c>
      <c r="F15" s="93">
        <v>687.80684200000007</v>
      </c>
      <c r="G15" s="93">
        <v>793.855503</v>
      </c>
      <c r="H15" s="93">
        <v>834.43088999999986</v>
      </c>
      <c r="I15" s="93">
        <v>744.35124099999996</v>
      </c>
      <c r="J15" s="93">
        <v>688.19032100000004</v>
      </c>
      <c r="K15" s="93">
        <v>719.63546099999996</v>
      </c>
      <c r="L15" s="93"/>
      <c r="M15" s="94" t="e">
        <f>+C15/#REF!*100-100</f>
        <v>#REF!</v>
      </c>
      <c r="N15" s="94">
        <f t="shared" si="0"/>
        <v>14.025681710689057</v>
      </c>
      <c r="O15" s="94">
        <f t="shared" si="1"/>
        <v>16.594448539699584</v>
      </c>
      <c r="P15" s="94">
        <f t="shared" si="2"/>
        <v>9.6855158409697424</v>
      </c>
      <c r="Q15" s="94">
        <f t="shared" si="3"/>
        <v>15.418378318487271</v>
      </c>
      <c r="R15" s="94">
        <f t="shared" si="4"/>
        <v>5.1111804159150438</v>
      </c>
      <c r="S15" s="94">
        <f t="shared" si="5"/>
        <v>-10.795339683553649</v>
      </c>
      <c r="T15" s="94">
        <f t="shared" si="6"/>
        <v>-7.5449487965587991</v>
      </c>
      <c r="U15" s="94">
        <f t="shared" si="7"/>
        <v>4.569250546027348</v>
      </c>
      <c r="V15" s="94"/>
      <c r="W15" s="94">
        <v>647.78326800000002</v>
      </c>
      <c r="X15" s="94">
        <v>722.43076399999995</v>
      </c>
      <c r="Y15" s="94"/>
      <c r="Z15" s="94">
        <f t="shared" si="8"/>
        <v>11.52352950246315</v>
      </c>
      <c r="AA15" s="94"/>
      <c r="AB15" s="37" t="s">
        <v>23</v>
      </c>
      <c r="AC15" s="40" t="s">
        <v>25</v>
      </c>
      <c r="AF15" s="78"/>
      <c r="AG15" s="66"/>
      <c r="AJ15" s="64"/>
      <c r="AK15" s="65"/>
    </row>
    <row r="16" spans="1:37" ht="18.75" customHeight="1" x14ac:dyDescent="0.25">
      <c r="A16" s="38" t="s">
        <v>26</v>
      </c>
      <c r="B16" s="3" t="s">
        <v>27</v>
      </c>
      <c r="C16" s="93">
        <v>74.809286999999998</v>
      </c>
      <c r="D16" s="93">
        <v>31.140892999999995</v>
      </c>
      <c r="E16" s="93">
        <v>55.989078999999997</v>
      </c>
      <c r="F16" s="93">
        <v>134.57934700000001</v>
      </c>
      <c r="G16" s="93">
        <v>204.12844000000001</v>
      </c>
      <c r="H16" s="93">
        <v>164.56585899999999</v>
      </c>
      <c r="I16" s="93">
        <v>115.931802</v>
      </c>
      <c r="J16" s="93">
        <v>132.796548</v>
      </c>
      <c r="K16" s="93">
        <v>188.19553199999999</v>
      </c>
      <c r="L16" s="93"/>
      <c r="M16" s="94" t="e">
        <f>+C16/#REF!*100-100</f>
        <v>#REF!</v>
      </c>
      <c r="N16" s="94">
        <f t="shared" si="0"/>
        <v>-58.372958426939697</v>
      </c>
      <c r="O16" s="94">
        <f t="shared" si="1"/>
        <v>79.792785646834233</v>
      </c>
      <c r="P16" s="94">
        <f t="shared" si="2"/>
        <v>140.3671383842553</v>
      </c>
      <c r="Q16" s="94">
        <f t="shared" si="3"/>
        <v>51.678875362651297</v>
      </c>
      <c r="R16" s="94">
        <f t="shared" si="4"/>
        <v>-19.381219491022421</v>
      </c>
      <c r="S16" s="94">
        <f t="shared" si="5"/>
        <v>-29.552944514451198</v>
      </c>
      <c r="T16" s="94">
        <f t="shared" si="6"/>
        <v>14.547126594305837</v>
      </c>
      <c r="U16" s="94">
        <f t="shared" si="7"/>
        <v>41.717186805187112</v>
      </c>
      <c r="V16" s="94"/>
      <c r="W16" s="94">
        <v>167.04941399999998</v>
      </c>
      <c r="X16" s="94">
        <v>221.83232300000003</v>
      </c>
      <c r="Y16" s="94"/>
      <c r="Z16" s="94">
        <f t="shared" si="8"/>
        <v>32.794433508159479</v>
      </c>
      <c r="AA16" s="94"/>
      <c r="AB16" s="37" t="s">
        <v>26</v>
      </c>
      <c r="AC16" s="41" t="s">
        <v>28</v>
      </c>
      <c r="AF16" s="78"/>
      <c r="AG16" s="66"/>
      <c r="AJ16" s="64"/>
      <c r="AK16" s="65"/>
    </row>
    <row r="17" spans="1:37" ht="18.75" customHeight="1" x14ac:dyDescent="0.25">
      <c r="A17" s="38" t="s">
        <v>29</v>
      </c>
      <c r="B17" s="3" t="s">
        <v>30</v>
      </c>
      <c r="C17" s="93">
        <v>637.91963299999986</v>
      </c>
      <c r="D17" s="93">
        <v>691.20945499999993</v>
      </c>
      <c r="E17" s="93">
        <v>918.01981699999976</v>
      </c>
      <c r="F17" s="93">
        <v>877.09391200000016</v>
      </c>
      <c r="G17" s="93">
        <v>941.6166599999998</v>
      </c>
      <c r="H17" s="93">
        <v>963.14137700000003</v>
      </c>
      <c r="I17" s="93">
        <v>827.6619280000001</v>
      </c>
      <c r="J17" s="93">
        <v>857.20134699999983</v>
      </c>
      <c r="K17" s="93">
        <v>819.21539199999984</v>
      </c>
      <c r="L17" s="93"/>
      <c r="M17" s="94" t="e">
        <f>+C17/#REF!*100-100</f>
        <v>#REF!</v>
      </c>
      <c r="N17" s="94">
        <f t="shared" si="0"/>
        <v>8.3536889669611583</v>
      </c>
      <c r="O17" s="94">
        <f t="shared" si="1"/>
        <v>32.813550271820276</v>
      </c>
      <c r="P17" s="94">
        <f t="shared" si="2"/>
        <v>-4.4580633491923436</v>
      </c>
      <c r="Q17" s="94">
        <f t="shared" si="3"/>
        <v>7.356424108892881</v>
      </c>
      <c r="R17" s="94">
        <f t="shared" si="4"/>
        <v>2.2859320479737875</v>
      </c>
      <c r="S17" s="94">
        <f t="shared" si="5"/>
        <v>-14.066413533389294</v>
      </c>
      <c r="T17" s="94">
        <f t="shared" si="6"/>
        <v>3.5690199102645863</v>
      </c>
      <c r="U17" s="94">
        <f t="shared" si="7"/>
        <v>-4.4313923599095801</v>
      </c>
      <c r="V17" s="94"/>
      <c r="W17" s="94">
        <v>747.52649099999985</v>
      </c>
      <c r="X17" s="94">
        <v>797.59058500000003</v>
      </c>
      <c r="Y17" s="94"/>
      <c r="Z17" s="94">
        <f t="shared" si="8"/>
        <v>6.6973003101237509</v>
      </c>
      <c r="AA17" s="94"/>
      <c r="AB17" s="37" t="s">
        <v>29</v>
      </c>
      <c r="AC17" s="41" t="s">
        <v>31</v>
      </c>
      <c r="AF17" s="77"/>
      <c r="AG17" s="64"/>
      <c r="AJ17" s="64"/>
      <c r="AK17" s="65"/>
    </row>
    <row r="18" spans="1:37" ht="18.75" customHeight="1" x14ac:dyDescent="0.25">
      <c r="A18" s="38"/>
      <c r="B18" s="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37"/>
      <c r="AC18" s="41"/>
      <c r="AF18" s="77"/>
      <c r="AG18" s="64"/>
      <c r="AJ18" s="64"/>
      <c r="AK18" s="65"/>
    </row>
    <row r="19" spans="1:37" ht="18.75" customHeight="1" x14ac:dyDescent="0.25">
      <c r="A19" s="58" t="s">
        <v>32</v>
      </c>
      <c r="B19" s="57"/>
      <c r="C19" s="111">
        <v>933.39046999999994</v>
      </c>
      <c r="D19" s="111">
        <v>898.05336199999999</v>
      </c>
      <c r="E19" s="111">
        <v>900.80785299999991</v>
      </c>
      <c r="F19" s="111">
        <v>1097.5825970000001</v>
      </c>
      <c r="G19" s="111">
        <v>1191.4479309999999</v>
      </c>
      <c r="H19" s="111">
        <v>1390.4511690000002</v>
      </c>
      <c r="I19" s="111">
        <v>1229.4297099999999</v>
      </c>
      <c r="J19" s="111">
        <v>1292.719171</v>
      </c>
      <c r="K19" s="111">
        <v>1261.9205469999999</v>
      </c>
      <c r="L19" s="100"/>
      <c r="M19" s="100" t="e">
        <f>+C19/#REF!*100-100</f>
        <v>#REF!</v>
      </c>
      <c r="N19" s="100">
        <f t="shared" ref="N19:U21" si="9">+D19/C19*100-100</f>
        <v>-3.7858869503992167</v>
      </c>
      <c r="O19" s="100">
        <f t="shared" si="9"/>
        <v>0.30671796538521789</v>
      </c>
      <c r="P19" s="100">
        <f t="shared" si="9"/>
        <v>21.844252727668007</v>
      </c>
      <c r="Q19" s="100">
        <f t="shared" si="9"/>
        <v>8.5520064054003626</v>
      </c>
      <c r="R19" s="100">
        <f t="shared" si="9"/>
        <v>16.70263826241856</v>
      </c>
      <c r="S19" s="100">
        <f t="shared" si="9"/>
        <v>-11.580518797780243</v>
      </c>
      <c r="T19" s="100">
        <f t="shared" si="9"/>
        <v>5.1478714468353104</v>
      </c>
      <c r="U19" s="100">
        <f t="shared" si="9"/>
        <v>-2.3824682646406075</v>
      </c>
      <c r="V19" s="100"/>
      <c r="W19" s="100">
        <v>1161.246144</v>
      </c>
      <c r="X19" s="100">
        <v>1261.1487690000001</v>
      </c>
      <c r="Y19" s="100"/>
      <c r="Z19" s="100">
        <f t="shared" si="8"/>
        <v>8.6030533247566314</v>
      </c>
      <c r="AA19" s="100"/>
      <c r="AB19" s="10" t="s">
        <v>33</v>
      </c>
      <c r="AC19" s="24"/>
      <c r="AF19" s="77"/>
      <c r="AG19" s="64"/>
      <c r="AJ19" s="64"/>
      <c r="AK19" s="65"/>
    </row>
    <row r="20" spans="1:37" ht="18.75" customHeight="1" x14ac:dyDescent="0.25">
      <c r="A20" s="38" t="s">
        <v>34</v>
      </c>
      <c r="B20" s="3" t="s">
        <v>35</v>
      </c>
      <c r="C20" s="93">
        <v>175.89149399999999</v>
      </c>
      <c r="D20" s="93">
        <v>201.02594600000003</v>
      </c>
      <c r="E20" s="93">
        <v>230.18249799999998</v>
      </c>
      <c r="F20" s="93">
        <v>255.15068100000002</v>
      </c>
      <c r="G20" s="93">
        <v>286.94371400000006</v>
      </c>
      <c r="H20" s="93">
        <v>318.34317399999998</v>
      </c>
      <c r="I20" s="93">
        <v>310.98098700000003</v>
      </c>
      <c r="J20" s="93">
        <v>286.66305299999999</v>
      </c>
      <c r="K20" s="93">
        <v>315.721091</v>
      </c>
      <c r="L20" s="93"/>
      <c r="M20" s="94" t="e">
        <f>+C20/#REF!*100-100</f>
        <v>#REF!</v>
      </c>
      <c r="N20" s="94">
        <f t="shared" si="9"/>
        <v>14.289748428653425</v>
      </c>
      <c r="O20" s="94">
        <f t="shared" si="9"/>
        <v>14.503875037105885</v>
      </c>
      <c r="P20" s="94">
        <f t="shared" si="9"/>
        <v>10.847124875671497</v>
      </c>
      <c r="Q20" s="94">
        <f t="shared" si="9"/>
        <v>12.46049309976172</v>
      </c>
      <c r="R20" s="94">
        <f t="shared" si="9"/>
        <v>10.94272446755879</v>
      </c>
      <c r="S20" s="94">
        <f t="shared" si="9"/>
        <v>-2.31265740913922</v>
      </c>
      <c r="T20" s="94">
        <f t="shared" si="9"/>
        <v>-7.8197494433960486</v>
      </c>
      <c r="U20" s="94">
        <f t="shared" si="9"/>
        <v>10.136652664478547</v>
      </c>
      <c r="V20" s="94"/>
      <c r="W20" s="94">
        <v>293.32009900000003</v>
      </c>
      <c r="X20" s="94">
        <v>323.21442999999999</v>
      </c>
      <c r="Y20" s="94"/>
      <c r="Z20" s="94">
        <f t="shared" si="8"/>
        <v>10.191709024344753</v>
      </c>
      <c r="AA20" s="94"/>
      <c r="AB20" s="37" t="s">
        <v>34</v>
      </c>
      <c r="AC20" s="40" t="s">
        <v>36</v>
      </c>
      <c r="AF20" s="78"/>
      <c r="AG20" s="66"/>
      <c r="AJ20" s="64"/>
      <c r="AK20" s="65"/>
    </row>
    <row r="21" spans="1:37" ht="18.75" customHeight="1" x14ac:dyDescent="0.25">
      <c r="A21" s="38" t="s">
        <v>37</v>
      </c>
      <c r="B21" s="3" t="s">
        <v>38</v>
      </c>
      <c r="C21" s="93">
        <v>757.49897599999997</v>
      </c>
      <c r="D21" s="93">
        <v>697.02741600000002</v>
      </c>
      <c r="E21" s="93">
        <v>670.62535500000013</v>
      </c>
      <c r="F21" s="93">
        <v>842.43191600000011</v>
      </c>
      <c r="G21" s="93">
        <v>904.50421699999993</v>
      </c>
      <c r="H21" s="93">
        <v>1072.1079950000001</v>
      </c>
      <c r="I21" s="93">
        <v>918.44872299999997</v>
      </c>
      <c r="J21" s="93">
        <v>1006.056118</v>
      </c>
      <c r="K21" s="93">
        <v>946.19945600000005</v>
      </c>
      <c r="L21" s="93"/>
      <c r="M21" s="94" t="e">
        <f>+C21/#REF!*100-100</f>
        <v>#REF!</v>
      </c>
      <c r="N21" s="94">
        <f t="shared" si="9"/>
        <v>-7.9830550160373974</v>
      </c>
      <c r="O21" s="94">
        <f t="shared" si="9"/>
        <v>-3.7878081111231126</v>
      </c>
      <c r="P21" s="94">
        <f t="shared" si="9"/>
        <v>25.618858535403859</v>
      </c>
      <c r="Q21" s="94">
        <f t="shared" si="9"/>
        <v>7.3682276064193957</v>
      </c>
      <c r="R21" s="94">
        <f t="shared" si="9"/>
        <v>18.529905648853401</v>
      </c>
      <c r="S21" s="94">
        <f t="shared" si="9"/>
        <v>-14.332443440084603</v>
      </c>
      <c r="T21" s="94">
        <f t="shared" si="9"/>
        <v>9.5386266871645375</v>
      </c>
      <c r="U21" s="94">
        <f t="shared" si="9"/>
        <v>-5.949634511342424</v>
      </c>
      <c r="V21" s="94"/>
      <c r="W21" s="94">
        <v>867.92604500000004</v>
      </c>
      <c r="X21" s="94">
        <v>937.93433900000002</v>
      </c>
      <c r="Y21" s="94"/>
      <c r="Z21" s="94">
        <f t="shared" si="8"/>
        <v>8.0661589087351295</v>
      </c>
      <c r="AA21" s="94"/>
      <c r="AB21" s="37" t="s">
        <v>37</v>
      </c>
      <c r="AC21" s="40" t="s">
        <v>39</v>
      </c>
      <c r="AF21" s="78"/>
      <c r="AG21" s="67"/>
      <c r="AJ21" s="64"/>
      <c r="AK21" s="65"/>
    </row>
    <row r="22" spans="1:37" ht="18.75" customHeight="1" x14ac:dyDescent="0.25">
      <c r="A22" s="38"/>
      <c r="B22" s="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37"/>
      <c r="AC22" s="40"/>
      <c r="AF22" s="78"/>
      <c r="AG22" s="67"/>
      <c r="AJ22" s="64"/>
      <c r="AK22" s="65"/>
    </row>
    <row r="23" spans="1:37" ht="18.75" customHeight="1" x14ac:dyDescent="0.25">
      <c r="A23" s="58" t="s">
        <v>40</v>
      </c>
      <c r="B23" s="1"/>
      <c r="C23" s="56">
        <v>2556.92742</v>
      </c>
      <c r="D23" s="92">
        <v>3870.2665059999999</v>
      </c>
      <c r="E23" s="92">
        <v>4358.3272630000001</v>
      </c>
      <c r="F23" s="92">
        <v>4492.150443999999</v>
      </c>
      <c r="G23" s="92">
        <v>5316.818448</v>
      </c>
      <c r="H23" s="92">
        <v>4916.4464029999999</v>
      </c>
      <c r="I23" s="92">
        <v>3980.0040520000007</v>
      </c>
      <c r="J23" s="92">
        <v>4026.460638</v>
      </c>
      <c r="K23" s="92">
        <v>4940.4319370000003</v>
      </c>
      <c r="L23" s="92"/>
      <c r="M23" s="92" t="e">
        <f>+C23/#REF!*100-100</f>
        <v>#REF!</v>
      </c>
      <c r="N23" s="92">
        <f t="shared" ref="N23:U24" si="10">+D23/C23*100-100</f>
        <v>51.363956431739467</v>
      </c>
      <c r="O23" s="92">
        <f t="shared" si="10"/>
        <v>12.610520651313522</v>
      </c>
      <c r="P23" s="92">
        <f t="shared" si="10"/>
        <v>3.0705170338191579</v>
      </c>
      <c r="Q23" s="92">
        <f t="shared" si="10"/>
        <v>18.357978306391772</v>
      </c>
      <c r="R23" s="92">
        <f t="shared" si="10"/>
        <v>-7.5302937069556322</v>
      </c>
      <c r="S23" s="92">
        <f t="shared" si="10"/>
        <v>-19.047138405263311</v>
      </c>
      <c r="T23" s="92">
        <f t="shared" si="10"/>
        <v>1.1672497161568032</v>
      </c>
      <c r="U23" s="92">
        <f t="shared" si="10"/>
        <v>22.699124148249041</v>
      </c>
      <c r="V23" s="92"/>
      <c r="W23" s="92">
        <v>4482.9541760000002</v>
      </c>
      <c r="X23" s="92">
        <v>4734.4491539999999</v>
      </c>
      <c r="Y23" s="92"/>
      <c r="Z23" s="92">
        <f t="shared" si="8"/>
        <v>5.6100278549891591</v>
      </c>
      <c r="AA23" s="92"/>
      <c r="AB23" s="11" t="s">
        <v>41</v>
      </c>
      <c r="AC23" s="29"/>
      <c r="AF23" s="78"/>
      <c r="AG23" s="66"/>
      <c r="AJ23" s="64"/>
      <c r="AK23" s="65"/>
    </row>
    <row r="24" spans="1:37" ht="18.75" customHeight="1" x14ac:dyDescent="0.25">
      <c r="A24" s="34" t="s">
        <v>42</v>
      </c>
      <c r="B24" s="3" t="s">
        <v>43</v>
      </c>
      <c r="C24" s="93">
        <v>6.0337609999999993</v>
      </c>
      <c r="D24" s="93">
        <v>5.4957570000000002</v>
      </c>
      <c r="E24" s="93">
        <v>3.8821279999999998</v>
      </c>
      <c r="F24" s="93">
        <v>3.5333039999999998</v>
      </c>
      <c r="G24" s="93">
        <v>6.7028799999999995</v>
      </c>
      <c r="H24" s="93">
        <v>4.6304230000000004</v>
      </c>
      <c r="I24" s="93">
        <v>2.319029</v>
      </c>
      <c r="J24" s="93">
        <v>1.5333350000000001</v>
      </c>
      <c r="K24" s="93">
        <v>2.683681</v>
      </c>
      <c r="L24" s="93"/>
      <c r="M24" s="94" t="e">
        <f>+C24/#REF!*100-100</f>
        <v>#REF!</v>
      </c>
      <c r="N24" s="94">
        <f t="shared" si="10"/>
        <v>-8.9165613288295589</v>
      </c>
      <c r="O24" s="94">
        <f t="shared" si="10"/>
        <v>-29.361360045576987</v>
      </c>
      <c r="P24" s="94">
        <f t="shared" si="10"/>
        <v>-8.9853812136024374</v>
      </c>
      <c r="Q24" s="94">
        <f t="shared" si="10"/>
        <v>89.705725858856198</v>
      </c>
      <c r="R24" s="94">
        <f t="shared" si="10"/>
        <v>-30.918903516100528</v>
      </c>
      <c r="S24" s="94">
        <f t="shared" si="10"/>
        <v>-49.917556128241422</v>
      </c>
      <c r="T24" s="94">
        <f t="shared" si="10"/>
        <v>-33.88030076381105</v>
      </c>
      <c r="U24" s="94">
        <f t="shared" si="10"/>
        <v>75.022483671213394</v>
      </c>
      <c r="V24" s="94"/>
      <c r="W24" s="94">
        <v>2.5052599999999998</v>
      </c>
      <c r="X24" s="94">
        <v>1.3917549999999999</v>
      </c>
      <c r="Y24" s="94"/>
      <c r="Z24" s="94">
        <f t="shared" si="8"/>
        <v>-44.44668417649266</v>
      </c>
      <c r="AA24" s="94"/>
      <c r="AB24" s="42" t="s">
        <v>42</v>
      </c>
      <c r="AC24" s="41" t="s">
        <v>44</v>
      </c>
      <c r="AF24" s="78"/>
      <c r="AG24" s="66"/>
      <c r="AJ24" s="64"/>
      <c r="AK24" s="65"/>
    </row>
    <row r="25" spans="1:37" ht="18.75" customHeight="1" x14ac:dyDescent="0.25">
      <c r="A25" s="34">
        <v>22</v>
      </c>
      <c r="B25" s="3" t="s">
        <v>45</v>
      </c>
      <c r="C25" s="93">
        <v>95.370595999999992</v>
      </c>
      <c r="D25" s="93">
        <v>125.94607000000001</v>
      </c>
      <c r="E25" s="93">
        <v>159.53182799999999</v>
      </c>
      <c r="F25" s="93">
        <v>182.05963799999998</v>
      </c>
      <c r="G25" s="93">
        <v>215.19867099999999</v>
      </c>
      <c r="H25" s="93">
        <v>191.988587</v>
      </c>
      <c r="I25" s="93">
        <v>137.77150100000003</v>
      </c>
      <c r="J25" s="93">
        <v>308.93541999999997</v>
      </c>
      <c r="K25" s="93">
        <v>223.19540399999997</v>
      </c>
      <c r="L25" s="93"/>
      <c r="M25" s="94" t="e">
        <f>+C25/#REF!*100-100</f>
        <v>#REF!</v>
      </c>
      <c r="N25" s="94">
        <f t="shared" ref="N25:N54" si="11">+D25/C25*100-100</f>
        <v>32.059644463163494</v>
      </c>
      <c r="O25" s="94">
        <f t="shared" ref="O25:U32" si="12">+E25/D25*100-100</f>
        <v>26.666777296028357</v>
      </c>
      <c r="P25" s="94">
        <f t="shared" si="12"/>
        <v>14.121200943049431</v>
      </c>
      <c r="Q25" s="94">
        <f t="shared" si="12"/>
        <v>18.202295337970526</v>
      </c>
      <c r="R25" s="94">
        <f t="shared" si="12"/>
        <v>-10.78542162558243</v>
      </c>
      <c r="S25" s="94">
        <f t="shared" si="12"/>
        <v>-28.239744271882145</v>
      </c>
      <c r="T25" s="94">
        <f t="shared" si="12"/>
        <v>124.23753661506521</v>
      </c>
      <c r="U25" s="94">
        <f t="shared" si="12"/>
        <v>-27.753378359787945</v>
      </c>
      <c r="V25" s="94"/>
      <c r="W25" s="94">
        <v>194.51864799999996</v>
      </c>
      <c r="X25" s="94">
        <v>223.36920899999998</v>
      </c>
      <c r="Y25" s="94"/>
      <c r="Z25" s="94">
        <f t="shared" si="8"/>
        <v>14.831771296292393</v>
      </c>
      <c r="AA25" s="94"/>
      <c r="AB25" s="42">
        <v>22</v>
      </c>
      <c r="AC25" s="41" t="s">
        <v>46</v>
      </c>
      <c r="AF25" s="78"/>
      <c r="AG25" s="66"/>
      <c r="AJ25" s="64"/>
      <c r="AK25" s="65"/>
    </row>
    <row r="26" spans="1:37" ht="18.75" customHeight="1" x14ac:dyDescent="0.25">
      <c r="A26" s="34">
        <v>23</v>
      </c>
      <c r="B26" s="3" t="s">
        <v>47</v>
      </c>
      <c r="C26" s="93">
        <v>20.621976</v>
      </c>
      <c r="D26" s="93">
        <v>35.214595000000003</v>
      </c>
      <c r="E26" s="93">
        <v>60.368733000000006</v>
      </c>
      <c r="F26" s="93">
        <v>54.034527000000004</v>
      </c>
      <c r="G26" s="93">
        <v>57.785288000000001</v>
      </c>
      <c r="H26" s="93">
        <v>51.177445999999996</v>
      </c>
      <c r="I26" s="93">
        <v>36.795050000000003</v>
      </c>
      <c r="J26" s="93">
        <v>37.790899000000003</v>
      </c>
      <c r="K26" s="93">
        <v>45.255512000000003</v>
      </c>
      <c r="L26" s="93"/>
      <c r="M26" s="94" t="e">
        <f>+C26/#REF!*100-100</f>
        <v>#REF!</v>
      </c>
      <c r="N26" s="94">
        <f t="shared" si="11"/>
        <v>70.762467185491829</v>
      </c>
      <c r="O26" s="94">
        <f t="shared" si="12"/>
        <v>71.431001833188787</v>
      </c>
      <c r="P26" s="94">
        <f t="shared" si="12"/>
        <v>-10.492527646720688</v>
      </c>
      <c r="Q26" s="94">
        <f t="shared" si="12"/>
        <v>6.9414154397983339</v>
      </c>
      <c r="R26" s="94">
        <f t="shared" si="12"/>
        <v>-11.43516322009161</v>
      </c>
      <c r="S26" s="94">
        <f t="shared" si="12"/>
        <v>-28.102996777134976</v>
      </c>
      <c r="T26" s="94">
        <f t="shared" si="12"/>
        <v>2.7064754634115218</v>
      </c>
      <c r="U26" s="94">
        <f t="shared" si="12"/>
        <v>19.752409171319258</v>
      </c>
      <c r="V26" s="94"/>
      <c r="W26" s="94">
        <v>41.638255000000001</v>
      </c>
      <c r="X26" s="94">
        <v>45.674389999999995</v>
      </c>
      <c r="Y26" s="94"/>
      <c r="Z26" s="94">
        <f t="shared" si="8"/>
        <v>9.6933336903767806</v>
      </c>
      <c r="AA26" s="94"/>
      <c r="AB26" s="42">
        <v>23</v>
      </c>
      <c r="AC26" s="41" t="s">
        <v>48</v>
      </c>
      <c r="AF26" s="78"/>
      <c r="AG26" s="66"/>
      <c r="AJ26" s="64"/>
      <c r="AK26" s="65"/>
    </row>
    <row r="27" spans="1:37" ht="18.75" customHeight="1" x14ac:dyDescent="0.25">
      <c r="A27" s="34">
        <v>24</v>
      </c>
      <c r="B27" s="3" t="s">
        <v>49</v>
      </c>
      <c r="C27" s="93">
        <v>37.432605999999993</v>
      </c>
      <c r="D27" s="93">
        <v>41.331480000000006</v>
      </c>
      <c r="E27" s="93">
        <v>37.423284999999993</v>
      </c>
      <c r="F27" s="93">
        <v>37.642446999999997</v>
      </c>
      <c r="G27" s="93">
        <v>32.730985999999994</v>
      </c>
      <c r="H27" s="93">
        <v>34.116778999999994</v>
      </c>
      <c r="I27" s="93">
        <v>27.787951</v>
      </c>
      <c r="J27" s="93">
        <v>22.949496999999997</v>
      </c>
      <c r="K27" s="93">
        <v>27.963331999999994</v>
      </c>
      <c r="L27" s="93"/>
      <c r="M27" s="94" t="e">
        <f>+C27/#REF!*100-100</f>
        <v>#REF!</v>
      </c>
      <c r="N27" s="94">
        <f t="shared" si="11"/>
        <v>10.415716180700898</v>
      </c>
      <c r="O27" s="94">
        <f t="shared" si="12"/>
        <v>-9.4557344668035483</v>
      </c>
      <c r="P27" s="94">
        <f t="shared" si="12"/>
        <v>0.58563004289977982</v>
      </c>
      <c r="Q27" s="94">
        <f t="shared" si="12"/>
        <v>-13.047666640800486</v>
      </c>
      <c r="R27" s="94">
        <f t="shared" si="12"/>
        <v>4.2338871184632154</v>
      </c>
      <c r="S27" s="94">
        <f t="shared" si="12"/>
        <v>-18.550485085359298</v>
      </c>
      <c r="T27" s="94">
        <f t="shared" si="12"/>
        <v>-17.412057477717596</v>
      </c>
      <c r="U27" s="94">
        <f t="shared" si="12"/>
        <v>21.847254430020826</v>
      </c>
      <c r="V27" s="94"/>
      <c r="W27" s="94">
        <v>24.992339999999995</v>
      </c>
      <c r="X27" s="94">
        <v>32.802337999999999</v>
      </c>
      <c r="Y27" s="94"/>
      <c r="Z27" s="94">
        <f t="shared" si="8"/>
        <v>31.249566867288159</v>
      </c>
      <c r="AA27" s="94"/>
      <c r="AB27" s="42">
        <v>24</v>
      </c>
      <c r="AC27" s="40" t="s">
        <v>50</v>
      </c>
      <c r="AF27" s="78"/>
      <c r="AG27" s="66"/>
      <c r="AJ27" s="64"/>
      <c r="AK27" s="65"/>
    </row>
    <row r="28" spans="1:37" ht="18.75" customHeight="1" x14ac:dyDescent="0.25">
      <c r="A28" s="34">
        <v>25</v>
      </c>
      <c r="B28" s="3" t="s">
        <v>51</v>
      </c>
      <c r="C28" s="93">
        <v>5.7451099999999995</v>
      </c>
      <c r="D28" s="93">
        <v>14.611812</v>
      </c>
      <c r="E28" s="93">
        <v>27.797909999999998</v>
      </c>
      <c r="F28" s="93">
        <v>8.4777360000000002</v>
      </c>
      <c r="G28" s="93">
        <v>29.020205999999998</v>
      </c>
      <c r="H28" s="93">
        <v>34.836171</v>
      </c>
      <c r="I28" s="93">
        <v>24.259453999999998</v>
      </c>
      <c r="J28" s="93">
        <v>23.990817</v>
      </c>
      <c r="K28" s="93">
        <v>21.825717000000001</v>
      </c>
      <c r="L28" s="93"/>
      <c r="M28" s="94" t="e">
        <f>+C28/#REF!*100-100</f>
        <v>#REF!</v>
      </c>
      <c r="N28" s="94">
        <f t="shared" si="11"/>
        <v>154.33476469554114</v>
      </c>
      <c r="O28" s="94">
        <f t="shared" si="12"/>
        <v>90.242729649135896</v>
      </c>
      <c r="P28" s="94">
        <f t="shared" si="12"/>
        <v>-69.502253946429789</v>
      </c>
      <c r="Q28" s="94">
        <f t="shared" si="12"/>
        <v>242.31080090250509</v>
      </c>
      <c r="R28" s="94">
        <f t="shared" si="12"/>
        <v>20.041087923359342</v>
      </c>
      <c r="S28" s="94">
        <f t="shared" si="12"/>
        <v>-30.36130750420304</v>
      </c>
      <c r="T28" s="94">
        <f t="shared" si="12"/>
        <v>-1.1073497367253111</v>
      </c>
      <c r="U28" s="94">
        <f t="shared" si="12"/>
        <v>-9.0247030770148342</v>
      </c>
      <c r="V28" s="94"/>
      <c r="W28" s="94">
        <v>20.498038000000001</v>
      </c>
      <c r="X28" s="94">
        <v>28.143678000000001</v>
      </c>
      <c r="Y28" s="94"/>
      <c r="Z28" s="94">
        <f t="shared" si="8"/>
        <v>37.299374701129935</v>
      </c>
      <c r="AA28" s="94"/>
      <c r="AB28" s="42">
        <v>25</v>
      </c>
      <c r="AC28" s="40" t="s">
        <v>52</v>
      </c>
      <c r="AF28" s="78"/>
      <c r="AG28" s="66"/>
      <c r="AJ28" s="64"/>
      <c r="AK28" s="65"/>
    </row>
    <row r="29" spans="1:37" ht="18.75" customHeight="1" x14ac:dyDescent="0.25">
      <c r="A29" s="34">
        <v>26</v>
      </c>
      <c r="B29" s="3" t="s">
        <v>53</v>
      </c>
      <c r="C29" s="93">
        <v>423.38089200000002</v>
      </c>
      <c r="D29" s="93">
        <v>566.39054799999997</v>
      </c>
      <c r="E29" s="93">
        <v>769.39768399999991</v>
      </c>
      <c r="F29" s="93">
        <v>690.46855200000005</v>
      </c>
      <c r="G29" s="93">
        <v>671.62566400000003</v>
      </c>
      <c r="H29" s="93">
        <v>662.01338299999998</v>
      </c>
      <c r="I29" s="93">
        <v>608.96566799999982</v>
      </c>
      <c r="J29" s="93">
        <v>573.74788699999999</v>
      </c>
      <c r="K29" s="93">
        <v>641.36263499999995</v>
      </c>
      <c r="L29" s="93"/>
      <c r="M29" s="94" t="e">
        <f>+C29/#REF!*100-100</f>
        <v>#REF!</v>
      </c>
      <c r="N29" s="94">
        <f t="shared" si="11"/>
        <v>33.778013770163227</v>
      </c>
      <c r="O29" s="94">
        <f t="shared" si="12"/>
        <v>35.842253497493033</v>
      </c>
      <c r="P29" s="94">
        <f t="shared" si="12"/>
        <v>-10.258561163020076</v>
      </c>
      <c r="Q29" s="94">
        <f t="shared" si="12"/>
        <v>-2.7290001761006977</v>
      </c>
      <c r="R29" s="94">
        <f t="shared" si="12"/>
        <v>-1.4311962027704794</v>
      </c>
      <c r="S29" s="94">
        <f t="shared" si="12"/>
        <v>-8.0130880073160284</v>
      </c>
      <c r="T29" s="94">
        <f t="shared" si="12"/>
        <v>-5.7832128887764895</v>
      </c>
      <c r="U29" s="94">
        <f t="shared" si="12"/>
        <v>11.784748934508912</v>
      </c>
      <c r="V29" s="94"/>
      <c r="W29" s="94">
        <v>578.06785099999991</v>
      </c>
      <c r="X29" s="94">
        <v>696.29797600000006</v>
      </c>
      <c r="Y29" s="94"/>
      <c r="Z29" s="94">
        <f t="shared" si="8"/>
        <v>20.452638007021807</v>
      </c>
      <c r="AA29" s="94"/>
      <c r="AB29" s="42">
        <v>26</v>
      </c>
      <c r="AC29" s="41" t="s">
        <v>54</v>
      </c>
      <c r="AF29" s="78"/>
      <c r="AG29" s="66"/>
      <c r="AJ29" s="64"/>
      <c r="AK29" s="65"/>
    </row>
    <row r="30" spans="1:37" ht="18.75" customHeight="1" x14ac:dyDescent="0.25">
      <c r="A30" s="34">
        <v>27</v>
      </c>
      <c r="B30" s="3" t="s">
        <v>55</v>
      </c>
      <c r="C30" s="93">
        <v>962.48688399999992</v>
      </c>
      <c r="D30" s="93">
        <v>1381.6013230000001</v>
      </c>
      <c r="E30" s="93">
        <v>1574.2805059999998</v>
      </c>
      <c r="F30" s="93">
        <v>1707.7878799999999</v>
      </c>
      <c r="G30" s="93">
        <v>2028.5790550000002</v>
      </c>
      <c r="H30" s="93">
        <v>1919.748411</v>
      </c>
      <c r="I30" s="93">
        <v>1699.7579900000001</v>
      </c>
      <c r="J30" s="93">
        <v>1688.9841140000001</v>
      </c>
      <c r="K30" s="93">
        <v>2050.2255300000002</v>
      </c>
      <c r="L30" s="93"/>
      <c r="M30" s="94" t="e">
        <f>+C30/#REF!*100-100</f>
        <v>#REF!</v>
      </c>
      <c r="N30" s="94">
        <f t="shared" si="11"/>
        <v>43.544950686309846</v>
      </c>
      <c r="O30" s="94">
        <f t="shared" si="12"/>
        <v>13.946076903112498</v>
      </c>
      <c r="P30" s="94">
        <f t="shared" si="12"/>
        <v>8.4805327571019262</v>
      </c>
      <c r="Q30" s="94">
        <f t="shared" si="12"/>
        <v>18.784017544380305</v>
      </c>
      <c r="R30" s="94">
        <f t="shared" si="12"/>
        <v>-5.3648707321391669</v>
      </c>
      <c r="S30" s="94">
        <f t="shared" si="12"/>
        <v>-11.459336011920783</v>
      </c>
      <c r="T30" s="94">
        <f t="shared" si="12"/>
        <v>-0.63384764556982987</v>
      </c>
      <c r="U30" s="94">
        <f t="shared" si="12"/>
        <v>21.388088437639396</v>
      </c>
      <c r="V30" s="94"/>
      <c r="W30" s="94">
        <v>1889.0093790000001</v>
      </c>
      <c r="X30" s="94">
        <v>1860.591353</v>
      </c>
      <c r="Y30" s="94"/>
      <c r="Z30" s="94">
        <f t="shared" si="8"/>
        <v>-1.5043877661975364</v>
      </c>
      <c r="AA30" s="94"/>
      <c r="AB30" s="42">
        <v>27</v>
      </c>
      <c r="AC30" s="41" t="s">
        <v>56</v>
      </c>
      <c r="AF30" s="78"/>
      <c r="AG30" s="66"/>
      <c r="AJ30" s="64"/>
      <c r="AK30" s="65"/>
    </row>
    <row r="31" spans="1:37" ht="18.75" customHeight="1" x14ac:dyDescent="0.25">
      <c r="A31" s="34">
        <v>28</v>
      </c>
      <c r="B31" s="3" t="s">
        <v>57</v>
      </c>
      <c r="C31" s="93">
        <v>891.39717100000007</v>
      </c>
      <c r="D31" s="93">
        <v>1567.313118</v>
      </c>
      <c r="E31" s="93">
        <v>1552.8598470000002</v>
      </c>
      <c r="F31" s="93">
        <v>1634.477527</v>
      </c>
      <c r="G31" s="93">
        <v>2082.8519590000001</v>
      </c>
      <c r="H31" s="93">
        <v>1804.7477499999995</v>
      </c>
      <c r="I31" s="93">
        <v>1259.668435</v>
      </c>
      <c r="J31" s="93">
        <v>1176.4271229999999</v>
      </c>
      <c r="K31" s="93">
        <v>1729.111758</v>
      </c>
      <c r="L31" s="93"/>
      <c r="M31" s="94" t="e">
        <f>+C31/#REF!*100-100</f>
        <v>#REF!</v>
      </c>
      <c r="N31" s="94">
        <f>+D31/C31*100-100</f>
        <v>75.82657528986033</v>
      </c>
      <c r="O31" s="94">
        <f t="shared" si="12"/>
        <v>-0.92216869966884474</v>
      </c>
      <c r="P31" s="94">
        <f t="shared" si="12"/>
        <v>5.2559592005471956</v>
      </c>
      <c r="Q31" s="94">
        <f t="shared" si="12"/>
        <v>27.432278792047285</v>
      </c>
      <c r="R31" s="94">
        <f t="shared" si="12"/>
        <v>-13.35208716098677</v>
      </c>
      <c r="S31" s="94">
        <f t="shared" si="12"/>
        <v>-30.202520823200899</v>
      </c>
      <c r="T31" s="94">
        <f t="shared" si="12"/>
        <v>-6.6081922581476817</v>
      </c>
      <c r="U31" s="94">
        <f t="shared" si="12"/>
        <v>46.979929669642615</v>
      </c>
      <c r="V31" s="94"/>
      <c r="W31" s="94">
        <v>1554.619193</v>
      </c>
      <c r="X31" s="94">
        <v>1631.0263690000002</v>
      </c>
      <c r="Y31" s="94"/>
      <c r="Z31" s="94">
        <f t="shared" si="8"/>
        <v>4.9148483656987869</v>
      </c>
      <c r="AA31" s="94"/>
      <c r="AB31" s="42">
        <v>28</v>
      </c>
      <c r="AC31" s="40" t="s">
        <v>58</v>
      </c>
      <c r="AF31" s="77"/>
      <c r="AG31" s="64"/>
      <c r="AJ31" s="64"/>
      <c r="AK31" s="65"/>
    </row>
    <row r="32" spans="1:37" ht="18.75" customHeight="1" x14ac:dyDescent="0.25">
      <c r="A32" s="34" t="s">
        <v>59</v>
      </c>
      <c r="B32" s="3" t="s">
        <v>60</v>
      </c>
      <c r="C32" s="93">
        <v>114.45842399999998</v>
      </c>
      <c r="D32" s="93">
        <v>132.36180300000001</v>
      </c>
      <c r="E32" s="93">
        <v>172.78534200000001</v>
      </c>
      <c r="F32" s="93">
        <v>173.66883299999998</v>
      </c>
      <c r="G32" s="93">
        <v>192.32373899999996</v>
      </c>
      <c r="H32" s="93">
        <v>213.18745299999998</v>
      </c>
      <c r="I32" s="93">
        <v>182.67897400000004</v>
      </c>
      <c r="J32" s="93">
        <v>192.10154600000004</v>
      </c>
      <c r="K32" s="93">
        <v>198.808368</v>
      </c>
      <c r="L32" s="93"/>
      <c r="M32" s="94" t="e">
        <f>+C32/#REF!*100-100</f>
        <v>#REF!</v>
      </c>
      <c r="N32" s="94">
        <f>+D32/C32*100-100</f>
        <v>15.641818552385487</v>
      </c>
      <c r="O32" s="94">
        <f t="shared" si="12"/>
        <v>30.540184618065382</v>
      </c>
      <c r="P32" s="94">
        <f t="shared" si="12"/>
        <v>0.51132288756296873</v>
      </c>
      <c r="Q32" s="94">
        <f t="shared" si="12"/>
        <v>10.741654491338679</v>
      </c>
      <c r="R32" s="94">
        <f t="shared" si="12"/>
        <v>10.848226073641399</v>
      </c>
      <c r="S32" s="94">
        <f t="shared" si="12"/>
        <v>-14.310635344942156</v>
      </c>
      <c r="T32" s="94">
        <f t="shared" si="12"/>
        <v>5.15799481115981</v>
      </c>
      <c r="U32" s="94">
        <f t="shared" si="12"/>
        <v>3.4912899659849614</v>
      </c>
      <c r="V32" s="94"/>
      <c r="W32" s="94">
        <v>177.10521199999999</v>
      </c>
      <c r="X32" s="94">
        <v>215.152086</v>
      </c>
      <c r="Y32" s="94"/>
      <c r="Z32" s="94">
        <f t="shared" si="8"/>
        <v>21.482639370319607</v>
      </c>
      <c r="AA32" s="94"/>
      <c r="AB32" s="42" t="s">
        <v>59</v>
      </c>
      <c r="AC32" s="40" t="s">
        <v>61</v>
      </c>
      <c r="AF32" s="78"/>
      <c r="AG32" s="66"/>
      <c r="AJ32" s="64"/>
      <c r="AK32" s="65"/>
    </row>
    <row r="33" spans="1:37" ht="18.75" customHeight="1" x14ac:dyDescent="0.25">
      <c r="A33" s="35"/>
      <c r="B33" s="3" t="s">
        <v>62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43"/>
      <c r="AC33" s="30"/>
      <c r="AF33" s="78"/>
      <c r="AG33" s="67"/>
      <c r="AJ33" s="64"/>
      <c r="AK33" s="70"/>
    </row>
    <row r="34" spans="1:37" ht="18.75" customHeight="1" x14ac:dyDescent="0.25">
      <c r="A34" s="58" t="s">
        <v>218</v>
      </c>
      <c r="B34" s="1"/>
      <c r="C34" s="56">
        <v>3921.1778520000003</v>
      </c>
      <c r="D34" s="92">
        <v>4469.4326169999995</v>
      </c>
      <c r="E34" s="92">
        <v>6538.9092490000003</v>
      </c>
      <c r="F34" s="92">
        <v>7707.7917450000014</v>
      </c>
      <c r="G34" s="92">
        <v>6724.3468919999996</v>
      </c>
      <c r="H34" s="92">
        <v>6110.7862939999995</v>
      </c>
      <c r="I34" s="92">
        <v>4518.3554840000006</v>
      </c>
      <c r="J34" s="92">
        <v>3211.2387569999992</v>
      </c>
      <c r="K34" s="92">
        <v>4327.1195740000012</v>
      </c>
      <c r="L34" s="92"/>
      <c r="M34" s="92" t="e">
        <f>+C34/#REF!*100-100</f>
        <v>#REF!</v>
      </c>
      <c r="N34" s="92">
        <f t="shared" si="11"/>
        <v>13.981889771216615</v>
      </c>
      <c r="O34" s="92">
        <f t="shared" ref="O34:U38" si="13">+E34/D34*100-100</f>
        <v>46.302893663247289</v>
      </c>
      <c r="P34" s="92">
        <f t="shared" si="13"/>
        <v>17.875802392864813</v>
      </c>
      <c r="Q34" s="92">
        <f t="shared" si="13"/>
        <v>-12.759099954120529</v>
      </c>
      <c r="R34" s="92">
        <f t="shared" si="13"/>
        <v>-9.1244638007886891</v>
      </c>
      <c r="S34" s="92">
        <f t="shared" si="13"/>
        <v>-26.059343812490383</v>
      </c>
      <c r="T34" s="92">
        <f t="shared" si="13"/>
        <v>-28.929036938962568</v>
      </c>
      <c r="U34" s="92">
        <f t="shared" si="13"/>
        <v>34.749232350523812</v>
      </c>
      <c r="V34" s="92"/>
      <c r="W34" s="92">
        <v>4011.5845330000011</v>
      </c>
      <c r="X34" s="92">
        <v>3969.9510460000001</v>
      </c>
      <c r="Y34" s="92"/>
      <c r="Z34" s="92">
        <f t="shared" si="8"/>
        <v>-1.0378314767523049</v>
      </c>
      <c r="AA34" s="92"/>
      <c r="AB34" s="11" t="s">
        <v>63</v>
      </c>
      <c r="AC34" s="29"/>
      <c r="AF34" s="78"/>
      <c r="AG34" s="66"/>
      <c r="AJ34" s="64"/>
      <c r="AK34" s="65"/>
    </row>
    <row r="35" spans="1:37" ht="18.75" customHeight="1" x14ac:dyDescent="0.25">
      <c r="A35" s="38" t="s">
        <v>64</v>
      </c>
      <c r="B35" s="3" t="s">
        <v>65</v>
      </c>
      <c r="C35" s="93">
        <v>1.8833870000000001</v>
      </c>
      <c r="D35" s="93">
        <v>6.9986079999999991</v>
      </c>
      <c r="E35" s="93">
        <v>6.4205110000000003</v>
      </c>
      <c r="F35" s="93">
        <v>7.0500179999999997</v>
      </c>
      <c r="G35" s="93">
        <v>5.7897449999999999</v>
      </c>
      <c r="H35" s="93">
        <v>10.032693999999999</v>
      </c>
      <c r="I35" s="93">
        <v>14.526957999999999</v>
      </c>
      <c r="J35" s="93">
        <v>6.7219839999999991</v>
      </c>
      <c r="K35" s="93">
        <v>12.747910000000001</v>
      </c>
      <c r="L35" s="93"/>
      <c r="M35" s="94" t="e">
        <f>+C35/#REF!*100-100</f>
        <v>#REF!</v>
      </c>
      <c r="N35" s="94">
        <f t="shared" si="11"/>
        <v>271.5969155569195</v>
      </c>
      <c r="O35" s="94">
        <f t="shared" si="13"/>
        <v>-8.2601711654660335</v>
      </c>
      <c r="P35" s="94">
        <f t="shared" si="13"/>
        <v>9.8046245851770806</v>
      </c>
      <c r="Q35" s="94">
        <f t="shared" si="13"/>
        <v>-17.876167124679682</v>
      </c>
      <c r="R35" s="94">
        <f t="shared" si="13"/>
        <v>73.283866560617071</v>
      </c>
      <c r="S35" s="94">
        <f t="shared" si="13"/>
        <v>44.796183358128928</v>
      </c>
      <c r="T35" s="94">
        <f t="shared" si="13"/>
        <v>-53.727518176895671</v>
      </c>
      <c r="U35" s="94">
        <f t="shared" si="13"/>
        <v>89.645051222972313</v>
      </c>
      <c r="V35" s="94"/>
      <c r="W35" s="94">
        <v>11.306767000000001</v>
      </c>
      <c r="X35" s="94">
        <v>20.207914000000002</v>
      </c>
      <c r="Y35" s="94"/>
      <c r="Z35" s="94">
        <f t="shared" si="8"/>
        <v>78.724068515783514</v>
      </c>
      <c r="AA35" s="94"/>
      <c r="AB35" s="37" t="s">
        <v>64</v>
      </c>
      <c r="AC35" s="40" t="s">
        <v>66</v>
      </c>
      <c r="AF35" s="78"/>
      <c r="AG35" s="71"/>
      <c r="AJ35" s="64"/>
      <c r="AK35" s="65"/>
    </row>
    <row r="36" spans="1:37" ht="18.75" customHeight="1" x14ac:dyDescent="0.25">
      <c r="A36" s="38" t="s">
        <v>67</v>
      </c>
      <c r="B36" s="3" t="s">
        <v>68</v>
      </c>
      <c r="C36" s="93">
        <v>3577.8674940000001</v>
      </c>
      <c r="D36" s="93">
        <v>4026.2628100000002</v>
      </c>
      <c r="E36" s="93">
        <v>6027.6993730000004</v>
      </c>
      <c r="F36" s="93">
        <v>6964.7031470000002</v>
      </c>
      <c r="G36" s="93">
        <v>6173.9623689999999</v>
      </c>
      <c r="H36" s="93">
        <v>5602.199208</v>
      </c>
      <c r="I36" s="93">
        <v>4105.3283379999993</v>
      </c>
      <c r="J36" s="93">
        <v>2919.6230390000001</v>
      </c>
      <c r="K36" s="93">
        <v>3830.4323509999999</v>
      </c>
      <c r="L36" s="93"/>
      <c r="M36" s="94" t="e">
        <f>+C36/#REF!*100-100</f>
        <v>#REF!</v>
      </c>
      <c r="N36" s="94">
        <f t="shared" si="11"/>
        <v>12.532474071550965</v>
      </c>
      <c r="O36" s="94">
        <f t="shared" si="13"/>
        <v>49.70953604988344</v>
      </c>
      <c r="P36" s="94">
        <f t="shared" si="13"/>
        <v>15.544965268127669</v>
      </c>
      <c r="Q36" s="94">
        <f t="shared" si="13"/>
        <v>-11.353546035061186</v>
      </c>
      <c r="R36" s="94">
        <f t="shared" si="13"/>
        <v>-9.2608786193915336</v>
      </c>
      <c r="S36" s="94">
        <f t="shared" si="13"/>
        <v>-26.719343858077266</v>
      </c>
      <c r="T36" s="94">
        <f t="shared" si="13"/>
        <v>-28.882106408513025</v>
      </c>
      <c r="U36" s="94">
        <f t="shared" si="13"/>
        <v>31.196127028507107</v>
      </c>
      <c r="V36" s="94"/>
      <c r="W36" s="94">
        <v>3572.8380440000001</v>
      </c>
      <c r="X36" s="94">
        <v>3531.2905209999999</v>
      </c>
      <c r="Y36" s="94"/>
      <c r="Z36" s="94">
        <f t="shared" si="8"/>
        <v>-1.1628717139802205</v>
      </c>
      <c r="AA36" s="94"/>
      <c r="AB36" s="37" t="s">
        <v>67</v>
      </c>
      <c r="AC36" s="41" t="s">
        <v>69</v>
      </c>
      <c r="AF36" s="79"/>
      <c r="AG36" s="72"/>
      <c r="AJ36" s="64"/>
      <c r="AK36" s="65"/>
    </row>
    <row r="37" spans="1:37" ht="18.75" customHeight="1" x14ac:dyDescent="0.25">
      <c r="A37" s="38" t="s">
        <v>70</v>
      </c>
      <c r="B37" s="3" t="s">
        <v>71</v>
      </c>
      <c r="C37" s="93">
        <v>201.74590499999996</v>
      </c>
      <c r="D37" s="93">
        <v>255.03336300000001</v>
      </c>
      <c r="E37" s="93">
        <v>356.05498</v>
      </c>
      <c r="F37" s="93">
        <v>545.83666099999994</v>
      </c>
      <c r="G37" s="93">
        <v>515.64671499999986</v>
      </c>
      <c r="H37" s="93">
        <v>409.71837199999999</v>
      </c>
      <c r="I37" s="93">
        <v>324.64816400000001</v>
      </c>
      <c r="J37" s="93">
        <v>271.30485399999998</v>
      </c>
      <c r="K37" s="93">
        <v>402.06206199999986</v>
      </c>
      <c r="L37" s="93"/>
      <c r="M37" s="94" t="e">
        <f>+C37/#REF!*100-100</f>
        <v>#REF!</v>
      </c>
      <c r="N37" s="94">
        <f t="shared" si="11"/>
        <v>26.413154705668035</v>
      </c>
      <c r="O37" s="94">
        <f t="shared" si="13"/>
        <v>39.611137857284973</v>
      </c>
      <c r="P37" s="94">
        <f t="shared" si="13"/>
        <v>53.301229209039548</v>
      </c>
      <c r="Q37" s="94">
        <f t="shared" si="13"/>
        <v>-5.5309487539167037</v>
      </c>
      <c r="R37" s="94">
        <f t="shared" si="13"/>
        <v>-20.542813503621346</v>
      </c>
      <c r="S37" s="94">
        <f t="shared" si="13"/>
        <v>-20.763093337684154</v>
      </c>
      <c r="T37" s="94">
        <f t="shared" si="13"/>
        <v>-16.431114022871867</v>
      </c>
      <c r="U37" s="94">
        <f t="shared" si="13"/>
        <v>48.195675850311119</v>
      </c>
      <c r="V37" s="94"/>
      <c r="W37" s="94">
        <v>359.30695699999984</v>
      </c>
      <c r="X37" s="94">
        <v>329.40433999999999</v>
      </c>
      <c r="Y37" s="94"/>
      <c r="Z37" s="94">
        <f t="shared" si="8"/>
        <v>-8.3223039291164795</v>
      </c>
      <c r="AA37" s="94"/>
      <c r="AB37" s="37" t="s">
        <v>70</v>
      </c>
      <c r="AC37" s="40" t="s">
        <v>72</v>
      </c>
      <c r="AF37" s="78"/>
      <c r="AG37" s="66"/>
      <c r="AJ37" s="64"/>
      <c r="AK37" s="65"/>
    </row>
    <row r="38" spans="1:37" ht="18.75" customHeight="1" x14ac:dyDescent="0.25">
      <c r="A38" s="38" t="s">
        <v>73</v>
      </c>
      <c r="B38" s="3" t="s">
        <v>74</v>
      </c>
      <c r="C38" s="93">
        <v>139.68106599999999</v>
      </c>
      <c r="D38" s="93">
        <v>181.13783600000002</v>
      </c>
      <c r="E38" s="93">
        <v>148.734385</v>
      </c>
      <c r="F38" s="93">
        <v>190.201919</v>
      </c>
      <c r="G38" s="93">
        <v>28.948063000000001</v>
      </c>
      <c r="H38" s="93">
        <v>88.836020000000019</v>
      </c>
      <c r="I38" s="93">
        <v>73.852023999999986</v>
      </c>
      <c r="J38" s="93">
        <v>13.58888</v>
      </c>
      <c r="K38" s="93">
        <v>81.877251000000015</v>
      </c>
      <c r="L38" s="93"/>
      <c r="M38" s="94" t="e">
        <f>+C38/#REF!*100-100</f>
        <v>#REF!</v>
      </c>
      <c r="N38" s="94">
        <f t="shared" si="11"/>
        <v>29.679591649164564</v>
      </c>
      <c r="O38" s="94">
        <f t="shared" si="13"/>
        <v>-17.888836322412516</v>
      </c>
      <c r="P38" s="94">
        <f t="shared" si="13"/>
        <v>27.880260506002031</v>
      </c>
      <c r="Q38" s="94">
        <f t="shared" si="13"/>
        <v>-84.780351769216381</v>
      </c>
      <c r="R38" s="94">
        <f t="shared" si="13"/>
        <v>206.88070562786885</v>
      </c>
      <c r="S38" s="94">
        <f t="shared" si="13"/>
        <v>-16.867027586332696</v>
      </c>
      <c r="T38" s="94">
        <f t="shared" si="13"/>
        <v>-81.599854324913281</v>
      </c>
      <c r="U38" s="94">
        <f t="shared" si="13"/>
        <v>502.53126821342175</v>
      </c>
      <c r="V38" s="94"/>
      <c r="W38" s="94">
        <v>68.13276500000002</v>
      </c>
      <c r="X38" s="94">
        <v>89.048271</v>
      </c>
      <c r="Y38" s="94"/>
      <c r="Z38" s="94">
        <f t="shared" si="8"/>
        <v>30.698161156383385</v>
      </c>
      <c r="AA38" s="94"/>
      <c r="AB38" s="37" t="s">
        <v>73</v>
      </c>
      <c r="AC38" s="41" t="s">
        <v>75</v>
      </c>
      <c r="AF38" s="78"/>
      <c r="AG38" s="66"/>
      <c r="AJ38" s="64"/>
      <c r="AK38" s="65"/>
    </row>
    <row r="39" spans="1:37" ht="18.75" customHeight="1" x14ac:dyDescent="0.25">
      <c r="A39" s="38"/>
      <c r="B39" s="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37"/>
      <c r="AC39" s="41"/>
      <c r="AF39" s="78"/>
      <c r="AG39" s="66"/>
      <c r="AJ39" s="64"/>
      <c r="AK39" s="65"/>
    </row>
    <row r="40" spans="1:37" ht="18.75" customHeight="1" x14ac:dyDescent="0.25">
      <c r="A40" s="58" t="s">
        <v>76</v>
      </c>
      <c r="B40" s="1"/>
      <c r="C40" s="56">
        <v>427.12072499999999</v>
      </c>
      <c r="D40" s="92">
        <v>345.91665899999998</v>
      </c>
      <c r="E40" s="92">
        <v>861.53414899999996</v>
      </c>
      <c r="F40" s="92">
        <v>1060.5416030000001</v>
      </c>
      <c r="G40" s="92">
        <v>1230.3679099999999</v>
      </c>
      <c r="H40" s="92">
        <v>1007.8578239999998</v>
      </c>
      <c r="I40" s="92">
        <v>854.5875910000002</v>
      </c>
      <c r="J40" s="92">
        <v>868.11532099999999</v>
      </c>
      <c r="K40" s="92">
        <v>893.64202499999999</v>
      </c>
      <c r="L40" s="92"/>
      <c r="M40" s="92" t="e">
        <f>+C40/#REF!*100-100</f>
        <v>#REF!</v>
      </c>
      <c r="N40" s="92">
        <f t="shared" si="11"/>
        <v>-19.011970444655901</v>
      </c>
      <c r="O40" s="92">
        <f t="shared" ref="O40:U43" si="14">+E40/D40*100-100</f>
        <v>149.05829961777007</v>
      </c>
      <c r="P40" s="92">
        <f t="shared" si="14"/>
        <v>23.09919510805139</v>
      </c>
      <c r="Q40" s="92">
        <f t="shared" si="14"/>
        <v>16.013167849295556</v>
      </c>
      <c r="R40" s="92">
        <f t="shared" si="14"/>
        <v>-18.0848414682727</v>
      </c>
      <c r="S40" s="92">
        <f t="shared" si="14"/>
        <v>-15.20752524316363</v>
      </c>
      <c r="T40" s="92">
        <f t="shared" si="14"/>
        <v>1.5829541807610639</v>
      </c>
      <c r="U40" s="92">
        <f t="shared" si="14"/>
        <v>2.9404738497870682</v>
      </c>
      <c r="V40" s="92"/>
      <c r="W40" s="92">
        <v>823.39329399999997</v>
      </c>
      <c r="X40" s="92">
        <v>794.7436560000001</v>
      </c>
      <c r="Y40" s="92"/>
      <c r="Z40" s="92">
        <f t="shared" si="8"/>
        <v>-3.4794597197678745</v>
      </c>
      <c r="AA40" s="92"/>
      <c r="AB40" s="10" t="s">
        <v>77</v>
      </c>
      <c r="AC40" s="29"/>
      <c r="AF40" s="77"/>
      <c r="AG40" s="64"/>
      <c r="AJ40" s="64"/>
      <c r="AK40" s="65"/>
    </row>
    <row r="41" spans="1:37" ht="18.75" customHeight="1" x14ac:dyDescent="0.25">
      <c r="A41" s="38" t="s">
        <v>78</v>
      </c>
      <c r="B41" s="3" t="s">
        <v>79</v>
      </c>
      <c r="C41" s="93">
        <v>2.8273430000000004</v>
      </c>
      <c r="D41" s="93">
        <v>13.367261000000001</v>
      </c>
      <c r="E41" s="93">
        <v>9.0605420000000017</v>
      </c>
      <c r="F41" s="93">
        <v>6.0437370000000001</v>
      </c>
      <c r="G41" s="93">
        <v>11.786149</v>
      </c>
      <c r="H41" s="93">
        <v>24.694112000000001</v>
      </c>
      <c r="I41" s="93">
        <v>12.954210999999999</v>
      </c>
      <c r="J41" s="93">
        <v>19.267289999999999</v>
      </c>
      <c r="K41" s="93">
        <v>8.4662749999999996</v>
      </c>
      <c r="L41" s="93"/>
      <c r="M41" s="94" t="e">
        <f>+C41/#REF!*100-100</f>
        <v>#REF!</v>
      </c>
      <c r="N41" s="94">
        <f t="shared" si="11"/>
        <v>372.78526163963829</v>
      </c>
      <c r="O41" s="94">
        <f t="shared" si="14"/>
        <v>-32.218410338512868</v>
      </c>
      <c r="P41" s="94">
        <f t="shared" si="14"/>
        <v>-33.296076548180025</v>
      </c>
      <c r="Q41" s="94">
        <f t="shared" si="14"/>
        <v>95.014260216816183</v>
      </c>
      <c r="R41" s="94">
        <f t="shared" si="14"/>
        <v>109.51807074558451</v>
      </c>
      <c r="S41" s="94">
        <f t="shared" si="14"/>
        <v>-47.541296483955378</v>
      </c>
      <c r="T41" s="94">
        <f t="shared" si="14"/>
        <v>48.733797836085898</v>
      </c>
      <c r="U41" s="94">
        <f t="shared" si="14"/>
        <v>-56.058817820253914</v>
      </c>
      <c r="V41" s="94"/>
      <c r="W41" s="94">
        <v>7.7047639999999999</v>
      </c>
      <c r="X41" s="94">
        <v>23.670882000000002</v>
      </c>
      <c r="Y41" s="94"/>
      <c r="Z41" s="94">
        <f t="shared" si="8"/>
        <v>207.22397207753542</v>
      </c>
      <c r="AA41" s="94"/>
      <c r="AB41" s="37" t="s">
        <v>78</v>
      </c>
      <c r="AC41" s="41" t="s">
        <v>80</v>
      </c>
      <c r="AF41" s="77"/>
      <c r="AG41" s="64"/>
      <c r="AJ41" s="64"/>
      <c r="AK41" s="65"/>
    </row>
    <row r="42" spans="1:37" ht="18.75" customHeight="1" x14ac:dyDescent="0.25">
      <c r="A42" s="38" t="s">
        <v>81</v>
      </c>
      <c r="B42" s="3" t="s">
        <v>82</v>
      </c>
      <c r="C42" s="93">
        <v>240.19652099999999</v>
      </c>
      <c r="D42" s="93">
        <v>215.46002100000001</v>
      </c>
      <c r="E42" s="93">
        <v>461.98371700000007</v>
      </c>
      <c r="F42" s="93">
        <v>557.83563200000003</v>
      </c>
      <c r="G42" s="93">
        <v>870.65840400000013</v>
      </c>
      <c r="H42" s="93">
        <v>930.0650280000001</v>
      </c>
      <c r="I42" s="93">
        <v>809.91135600000007</v>
      </c>
      <c r="J42" s="93">
        <v>824.03535499999987</v>
      </c>
      <c r="K42" s="93">
        <v>864.16032200000006</v>
      </c>
      <c r="L42" s="93"/>
      <c r="M42" s="94" t="e">
        <f>+C42/#REF!*100-100</f>
        <v>#REF!</v>
      </c>
      <c r="N42" s="94">
        <f t="shared" si="11"/>
        <v>-10.298442249294681</v>
      </c>
      <c r="O42" s="94">
        <f t="shared" si="14"/>
        <v>114.41737304945315</v>
      </c>
      <c r="P42" s="94">
        <f t="shared" si="14"/>
        <v>20.747899000085312</v>
      </c>
      <c r="Q42" s="94">
        <f t="shared" si="14"/>
        <v>56.077947347759249</v>
      </c>
      <c r="R42" s="94">
        <f t="shared" si="14"/>
        <v>6.823183894748226</v>
      </c>
      <c r="S42" s="94">
        <f t="shared" si="14"/>
        <v>-12.918846358343032</v>
      </c>
      <c r="T42" s="94">
        <f t="shared" si="14"/>
        <v>1.7438944268858734</v>
      </c>
      <c r="U42" s="94">
        <f t="shared" si="14"/>
        <v>4.8693259041052102</v>
      </c>
      <c r="V42" s="94"/>
      <c r="W42" s="94">
        <v>797.56578500000001</v>
      </c>
      <c r="X42" s="94">
        <v>756.64492700000017</v>
      </c>
      <c r="Y42" s="94"/>
      <c r="Z42" s="94">
        <f t="shared" si="8"/>
        <v>-5.1307188409542714</v>
      </c>
      <c r="AA42" s="94"/>
      <c r="AB42" s="37" t="s">
        <v>81</v>
      </c>
      <c r="AC42" s="41" t="s">
        <v>83</v>
      </c>
      <c r="AF42" s="78"/>
      <c r="AG42" s="67"/>
      <c r="AJ42" s="64"/>
      <c r="AK42" s="65"/>
    </row>
    <row r="43" spans="1:37" ht="18.75" customHeight="1" x14ac:dyDescent="0.25">
      <c r="A43" s="38" t="s">
        <v>84</v>
      </c>
      <c r="B43" s="3" t="s">
        <v>85</v>
      </c>
      <c r="C43" s="93">
        <v>184.09686099999996</v>
      </c>
      <c r="D43" s="93">
        <v>117.08937700000001</v>
      </c>
      <c r="E43" s="93">
        <v>390.48989</v>
      </c>
      <c r="F43" s="93">
        <v>496.66223400000001</v>
      </c>
      <c r="G43" s="93">
        <v>347.92335699999995</v>
      </c>
      <c r="H43" s="93">
        <v>53.098683999999999</v>
      </c>
      <c r="I43" s="93">
        <v>31.722023999999994</v>
      </c>
      <c r="J43" s="93">
        <v>24.812675999999996</v>
      </c>
      <c r="K43" s="93">
        <v>21.015428000000004</v>
      </c>
      <c r="L43" s="93"/>
      <c r="M43" s="94" t="e">
        <f>+C43/#REF!*100-100</f>
        <v>#REF!</v>
      </c>
      <c r="N43" s="94">
        <f t="shared" si="11"/>
        <v>-36.397950315948059</v>
      </c>
      <c r="O43" s="94">
        <f t="shared" si="14"/>
        <v>233.4972821659133</v>
      </c>
      <c r="P43" s="94">
        <f t="shared" si="14"/>
        <v>27.189524420209693</v>
      </c>
      <c r="Q43" s="94">
        <f t="shared" si="14"/>
        <v>-29.947692177456773</v>
      </c>
      <c r="R43" s="94">
        <f t="shared" si="14"/>
        <v>-84.73839627846543</v>
      </c>
      <c r="S43" s="94">
        <f t="shared" si="14"/>
        <v>-40.258361205336101</v>
      </c>
      <c r="T43" s="94">
        <f t="shared" si="14"/>
        <v>-21.780917888467641</v>
      </c>
      <c r="U43" s="94">
        <f t="shared" si="14"/>
        <v>-15.30366172516014</v>
      </c>
      <c r="V43" s="94"/>
      <c r="W43" s="94">
        <v>18.122745000000002</v>
      </c>
      <c r="X43" s="94">
        <v>14.427847000000002</v>
      </c>
      <c r="Y43" s="94"/>
      <c r="Z43" s="94">
        <f t="shared" si="8"/>
        <v>-20.388180708827498</v>
      </c>
      <c r="AA43" s="94"/>
      <c r="AB43" s="37" t="s">
        <v>84</v>
      </c>
      <c r="AC43" s="41" t="s">
        <v>86</v>
      </c>
      <c r="AF43" s="78"/>
      <c r="AG43" s="66"/>
      <c r="AJ43" s="64"/>
      <c r="AK43" s="65"/>
    </row>
    <row r="44" spans="1:37" ht="18.75" customHeight="1" x14ac:dyDescent="0.25">
      <c r="A44" s="38"/>
      <c r="B44" s="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37"/>
      <c r="AC44" s="41"/>
      <c r="AF44" s="78"/>
      <c r="AG44" s="66"/>
      <c r="AJ44" s="64"/>
      <c r="AK44" s="65"/>
    </row>
    <row r="45" spans="1:37" ht="18.75" customHeight="1" x14ac:dyDescent="0.25">
      <c r="A45" s="59" t="s">
        <v>87</v>
      </c>
      <c r="B45" s="1"/>
      <c r="C45" s="56">
        <v>5292.9585240000006</v>
      </c>
      <c r="D45" s="92">
        <v>6805.7995789999986</v>
      </c>
      <c r="E45" s="92">
        <v>8047.2110119999988</v>
      </c>
      <c r="F45" s="92">
        <v>8913.4899270000005</v>
      </c>
      <c r="G45" s="92">
        <v>9455.5629349999981</v>
      </c>
      <c r="H45" s="92">
        <v>10098.097654000001</v>
      </c>
      <c r="I45" s="92">
        <v>9142.3165480000007</v>
      </c>
      <c r="J45" s="92">
        <v>8523.4549950000019</v>
      </c>
      <c r="K45" s="92">
        <v>9420.0169669999996</v>
      </c>
      <c r="L45" s="92"/>
      <c r="M45" s="92" t="e">
        <f>+C45/#REF!*100-100</f>
        <v>#REF!</v>
      </c>
      <c r="N45" s="92">
        <f t="shared" si="11"/>
        <v>28.582144525415856</v>
      </c>
      <c r="O45" s="92">
        <f t="shared" ref="O45:O54" si="15">+E45/D45*100-100</f>
        <v>18.240493546570249</v>
      </c>
      <c r="P45" s="92">
        <f t="shared" ref="P45:P54" si="16">+F45/E45*100-100</f>
        <v>10.764958365180277</v>
      </c>
      <c r="Q45" s="92">
        <f t="shared" ref="Q45:Q54" si="17">+G45/F45*100-100</f>
        <v>6.0814901058898982</v>
      </c>
      <c r="R45" s="92">
        <f t="shared" ref="R45:R54" si="18">+H45/G45*100-100</f>
        <v>6.7953089987021826</v>
      </c>
      <c r="S45" s="92">
        <f t="shared" ref="S45:S54" si="19">+I45/H45*100-100</f>
        <v>-9.4649620032284218</v>
      </c>
      <c r="T45" s="92">
        <f t="shared" ref="T45:T54" si="20">+J45/I45*100-100</f>
        <v>-6.7691984821438069</v>
      </c>
      <c r="U45" s="92">
        <f t="shared" ref="U45:U54" si="21">+K45/J45*100-100</f>
        <v>10.518762315586059</v>
      </c>
      <c r="V45" s="92"/>
      <c r="W45" s="92">
        <v>8540.8651410000002</v>
      </c>
      <c r="X45" s="92">
        <v>10030.863008999999</v>
      </c>
      <c r="Y45" s="92"/>
      <c r="Z45" s="92">
        <f t="shared" si="8"/>
        <v>17.445514516408149</v>
      </c>
      <c r="AA45" s="92"/>
      <c r="AB45" s="11" t="s">
        <v>88</v>
      </c>
      <c r="AC45" s="29"/>
      <c r="AF45" s="78"/>
      <c r="AG45" s="66"/>
      <c r="AJ45" s="64"/>
      <c r="AK45" s="65"/>
    </row>
    <row r="46" spans="1:37" ht="18.75" customHeight="1" x14ac:dyDescent="0.25">
      <c r="A46" s="38" t="s">
        <v>89</v>
      </c>
      <c r="B46" s="3" t="s">
        <v>90</v>
      </c>
      <c r="C46" s="93">
        <v>320.08424300000001</v>
      </c>
      <c r="D46" s="93">
        <v>511.20231300000006</v>
      </c>
      <c r="E46" s="93">
        <v>535.79470300000014</v>
      </c>
      <c r="F46" s="93">
        <v>636.85907600000007</v>
      </c>
      <c r="G46" s="93">
        <v>564.93603600000006</v>
      </c>
      <c r="H46" s="93">
        <v>513.69127900000001</v>
      </c>
      <c r="I46" s="93">
        <v>440.311105</v>
      </c>
      <c r="J46" s="93">
        <v>457.23853599999995</v>
      </c>
      <c r="K46" s="93">
        <v>660.85502299999996</v>
      </c>
      <c r="L46" s="93"/>
      <c r="M46" s="94" t="e">
        <f>+C46/#REF!*100-100</f>
        <v>#REF!</v>
      </c>
      <c r="N46" s="94">
        <f t="shared" si="11"/>
        <v>59.708678005746151</v>
      </c>
      <c r="O46" s="94">
        <f t="shared" si="15"/>
        <v>4.8106961519166873</v>
      </c>
      <c r="P46" s="94">
        <f t="shared" si="16"/>
        <v>18.862518131314914</v>
      </c>
      <c r="Q46" s="94">
        <f t="shared" si="17"/>
        <v>-11.293399546369969</v>
      </c>
      <c r="R46" s="94">
        <f t="shared" si="18"/>
        <v>-9.070895417264552</v>
      </c>
      <c r="S46" s="94">
        <f t="shared" si="19"/>
        <v>-14.284878291655801</v>
      </c>
      <c r="T46" s="94">
        <f t="shared" si="20"/>
        <v>3.8444251820539392</v>
      </c>
      <c r="U46" s="94">
        <f t="shared" si="21"/>
        <v>44.531786139740433</v>
      </c>
      <c r="V46" s="94"/>
      <c r="W46" s="94">
        <v>604.78018199999997</v>
      </c>
      <c r="X46" s="94">
        <v>598.95278600000006</v>
      </c>
      <c r="Y46" s="94"/>
      <c r="Z46" s="94">
        <f t="shared" si="8"/>
        <v>-0.9635560445662732</v>
      </c>
      <c r="AA46" s="94"/>
      <c r="AB46" s="37" t="s">
        <v>89</v>
      </c>
      <c r="AC46" s="40" t="s">
        <v>91</v>
      </c>
      <c r="AF46" s="78"/>
      <c r="AG46" s="66"/>
      <c r="AJ46" s="64"/>
      <c r="AK46" s="65"/>
    </row>
    <row r="47" spans="1:37" ht="18.75" customHeight="1" x14ac:dyDescent="0.25">
      <c r="A47" s="38" t="s">
        <v>92</v>
      </c>
      <c r="B47" s="3" t="s">
        <v>93</v>
      </c>
      <c r="C47" s="93">
        <v>610.74939599999993</v>
      </c>
      <c r="D47" s="93">
        <v>928.91982499999995</v>
      </c>
      <c r="E47" s="93">
        <v>1215.9009980000001</v>
      </c>
      <c r="F47" s="93">
        <v>1266.5945510000001</v>
      </c>
      <c r="G47" s="93">
        <v>1199.1618289999999</v>
      </c>
      <c r="H47" s="93">
        <v>1320.896162</v>
      </c>
      <c r="I47" s="93">
        <v>1248.5460370000001</v>
      </c>
      <c r="J47" s="93">
        <v>1085.5394989999998</v>
      </c>
      <c r="K47" s="93">
        <v>1313.6054340000001</v>
      </c>
      <c r="L47" s="93"/>
      <c r="M47" s="94" t="e">
        <f>+C47/#REF!*100-100</f>
        <v>#REF!</v>
      </c>
      <c r="N47" s="94">
        <f t="shared" si="11"/>
        <v>52.095086967552248</v>
      </c>
      <c r="O47" s="94">
        <f t="shared" si="15"/>
        <v>30.894073447081411</v>
      </c>
      <c r="P47" s="94">
        <f t="shared" si="16"/>
        <v>4.1692171552934383</v>
      </c>
      <c r="Q47" s="94">
        <f t="shared" si="17"/>
        <v>-5.3239390574324545</v>
      </c>
      <c r="R47" s="94">
        <f t="shared" si="18"/>
        <v>10.151618410128705</v>
      </c>
      <c r="S47" s="94">
        <f t="shared" si="19"/>
        <v>-5.4773514437692796</v>
      </c>
      <c r="T47" s="94">
        <f t="shared" si="20"/>
        <v>-13.055709054323032</v>
      </c>
      <c r="U47" s="94">
        <f t="shared" si="21"/>
        <v>21.009455225728303</v>
      </c>
      <c r="V47" s="94"/>
      <c r="W47" s="94">
        <v>1185.7645970000001</v>
      </c>
      <c r="X47" s="94">
        <v>1692.8312850000002</v>
      </c>
      <c r="Y47" s="94"/>
      <c r="Z47" s="94">
        <f t="shared" si="8"/>
        <v>42.762845954659589</v>
      </c>
      <c r="AA47" s="94"/>
      <c r="AB47" s="37" t="s">
        <v>92</v>
      </c>
      <c r="AC47" s="40" t="s">
        <v>94</v>
      </c>
      <c r="AF47" s="78"/>
      <c r="AG47" s="66"/>
      <c r="AJ47" s="64"/>
      <c r="AK47" s="65"/>
    </row>
    <row r="48" spans="1:37" ht="18.75" customHeight="1" x14ac:dyDescent="0.25">
      <c r="A48" s="38" t="s">
        <v>95</v>
      </c>
      <c r="B48" s="3" t="s">
        <v>96</v>
      </c>
      <c r="C48" s="93">
        <v>438.23076799999996</v>
      </c>
      <c r="D48" s="93">
        <v>540.20136200000002</v>
      </c>
      <c r="E48" s="93">
        <v>623.157554</v>
      </c>
      <c r="F48" s="93">
        <v>715.11299099999997</v>
      </c>
      <c r="G48" s="93">
        <v>779.09070000000008</v>
      </c>
      <c r="H48" s="93">
        <v>784.50228400000003</v>
      </c>
      <c r="I48" s="93">
        <v>689.83306400000004</v>
      </c>
      <c r="J48" s="93">
        <v>645.95149600000002</v>
      </c>
      <c r="K48" s="93">
        <v>697.29627399999993</v>
      </c>
      <c r="L48" s="93"/>
      <c r="M48" s="94" t="e">
        <f>+C48/#REF!*100-100</f>
        <v>#REF!</v>
      </c>
      <c r="N48" s="94">
        <f t="shared" si="11"/>
        <v>23.268698011637582</v>
      </c>
      <c r="O48" s="94">
        <f t="shared" si="15"/>
        <v>15.356531440955521</v>
      </c>
      <c r="P48" s="94">
        <f t="shared" si="16"/>
        <v>14.756370425062684</v>
      </c>
      <c r="Q48" s="94">
        <f t="shared" si="17"/>
        <v>8.9465175161389539</v>
      </c>
      <c r="R48" s="94">
        <f t="shared" si="18"/>
        <v>0.69460256681281862</v>
      </c>
      <c r="S48" s="94">
        <f t="shared" si="19"/>
        <v>-12.067424395159563</v>
      </c>
      <c r="T48" s="94">
        <f t="shared" si="20"/>
        <v>-6.3611865377331327</v>
      </c>
      <c r="U48" s="94">
        <f t="shared" si="21"/>
        <v>7.9487048668434284</v>
      </c>
      <c r="V48" s="94"/>
      <c r="W48" s="94">
        <v>635.2767849999999</v>
      </c>
      <c r="X48" s="94">
        <v>737.13111599999991</v>
      </c>
      <c r="Y48" s="94"/>
      <c r="Z48" s="94">
        <f t="shared" si="8"/>
        <v>16.033063603921875</v>
      </c>
      <c r="AA48" s="94"/>
      <c r="AB48" s="37" t="s">
        <v>95</v>
      </c>
      <c r="AC48" s="41" t="s">
        <v>97</v>
      </c>
      <c r="AF48" s="78"/>
      <c r="AG48" s="66"/>
      <c r="AJ48" s="64"/>
      <c r="AK48" s="65"/>
    </row>
    <row r="49" spans="1:39" ht="18.75" customHeight="1" x14ac:dyDescent="0.25">
      <c r="A49" s="38" t="s">
        <v>98</v>
      </c>
      <c r="B49" s="3" t="s">
        <v>99</v>
      </c>
      <c r="C49" s="93">
        <v>473.24378200000001</v>
      </c>
      <c r="D49" s="93">
        <v>610.56340499999999</v>
      </c>
      <c r="E49" s="93">
        <v>618.599694</v>
      </c>
      <c r="F49" s="93">
        <v>717.77550100000008</v>
      </c>
      <c r="G49" s="93">
        <v>813.59639900000013</v>
      </c>
      <c r="H49" s="93">
        <v>849.43408699999986</v>
      </c>
      <c r="I49" s="93">
        <v>931.68708700000002</v>
      </c>
      <c r="J49" s="93">
        <v>865.74319000000014</v>
      </c>
      <c r="K49" s="93">
        <v>900.74671499999999</v>
      </c>
      <c r="L49" s="93"/>
      <c r="M49" s="94" t="e">
        <f>+C49/#REF!*100-100</f>
        <v>#REF!</v>
      </c>
      <c r="N49" s="94">
        <f t="shared" si="11"/>
        <v>29.016677708826194</v>
      </c>
      <c r="O49" s="94">
        <f t="shared" si="15"/>
        <v>1.3162087564026166</v>
      </c>
      <c r="P49" s="94">
        <f t="shared" si="16"/>
        <v>16.032307801303247</v>
      </c>
      <c r="Q49" s="94">
        <f t="shared" si="17"/>
        <v>13.349703057084426</v>
      </c>
      <c r="R49" s="94">
        <f t="shared" si="18"/>
        <v>4.4048484044482308</v>
      </c>
      <c r="S49" s="94">
        <f t="shared" si="19"/>
        <v>9.6832704572167927</v>
      </c>
      <c r="T49" s="94">
        <f t="shared" si="20"/>
        <v>-7.0779017891443488</v>
      </c>
      <c r="U49" s="94">
        <f t="shared" si="21"/>
        <v>4.0431764759246676</v>
      </c>
      <c r="V49" s="94"/>
      <c r="W49" s="94">
        <v>787.28019199999994</v>
      </c>
      <c r="X49" s="94">
        <v>1069.361727</v>
      </c>
      <c r="Y49" s="94"/>
      <c r="Z49" s="94">
        <f t="shared" si="8"/>
        <v>35.829878341458397</v>
      </c>
      <c r="AA49" s="94"/>
      <c r="AB49" s="37" t="s">
        <v>98</v>
      </c>
      <c r="AC49" s="40" t="s">
        <v>100</v>
      </c>
      <c r="AF49" s="78"/>
      <c r="AG49" s="66"/>
      <c r="AJ49" s="64"/>
      <c r="AK49" s="65"/>
    </row>
    <row r="50" spans="1:39" ht="18.75" customHeight="1" x14ac:dyDescent="0.25">
      <c r="A50" s="38" t="s">
        <v>101</v>
      </c>
      <c r="B50" s="39" t="s">
        <v>102</v>
      </c>
      <c r="C50" s="93">
        <v>1030.7143510000001</v>
      </c>
      <c r="D50" s="93">
        <v>1135.901298</v>
      </c>
      <c r="E50" s="93">
        <v>1299.2195120000001</v>
      </c>
      <c r="F50" s="93">
        <v>1448.4982660000001</v>
      </c>
      <c r="G50" s="93">
        <v>1584.4530239999999</v>
      </c>
      <c r="H50" s="93">
        <v>1760.65672</v>
      </c>
      <c r="I50" s="93">
        <v>1539.7152900000001</v>
      </c>
      <c r="J50" s="93">
        <v>1431.0160979999998</v>
      </c>
      <c r="K50" s="93">
        <v>1510.2455109999999</v>
      </c>
      <c r="L50" s="93"/>
      <c r="M50" s="94" t="e">
        <f>+C50/#REF!*100-100</f>
        <v>#REF!</v>
      </c>
      <c r="N50" s="94">
        <f t="shared" si="11"/>
        <v>10.20524715678475</v>
      </c>
      <c r="O50" s="94">
        <f t="shared" si="15"/>
        <v>14.377852572891442</v>
      </c>
      <c r="P50" s="94">
        <f t="shared" si="16"/>
        <v>11.489879317637588</v>
      </c>
      <c r="Q50" s="94">
        <f t="shared" si="17"/>
        <v>9.385910994248988</v>
      </c>
      <c r="R50" s="94">
        <f t="shared" si="18"/>
        <v>11.120790161084642</v>
      </c>
      <c r="S50" s="94">
        <f t="shared" si="19"/>
        <v>-12.548807924352218</v>
      </c>
      <c r="T50" s="94">
        <f t="shared" si="20"/>
        <v>-7.0596942633465858</v>
      </c>
      <c r="U50" s="94">
        <f t="shared" si="21"/>
        <v>5.5365843270898125</v>
      </c>
      <c r="V50" s="94"/>
      <c r="W50" s="94">
        <v>1375.7794020000001</v>
      </c>
      <c r="X50" s="94">
        <v>1417.9179459999998</v>
      </c>
      <c r="Y50" s="94"/>
      <c r="Z50" s="94">
        <f t="shared" si="8"/>
        <v>3.0628852226412153</v>
      </c>
      <c r="AA50" s="94"/>
      <c r="AB50" s="37" t="s">
        <v>101</v>
      </c>
      <c r="AC50" s="41" t="s">
        <v>103</v>
      </c>
      <c r="AF50" s="78"/>
      <c r="AG50" s="66"/>
      <c r="AJ50" s="64"/>
      <c r="AK50" s="65"/>
    </row>
    <row r="51" spans="1:39" ht="18.75" customHeight="1" x14ac:dyDescent="0.25">
      <c r="A51" s="38" t="s">
        <v>104</v>
      </c>
      <c r="B51" s="3" t="s">
        <v>105</v>
      </c>
      <c r="C51" s="93">
        <v>83.168599</v>
      </c>
      <c r="D51" s="93">
        <v>203.84617599999999</v>
      </c>
      <c r="E51" s="93">
        <v>199.50854399999997</v>
      </c>
      <c r="F51" s="93">
        <v>146.08073299999998</v>
      </c>
      <c r="G51" s="93">
        <v>96.865746000000001</v>
      </c>
      <c r="H51" s="93">
        <v>149.48050900000001</v>
      </c>
      <c r="I51" s="93">
        <v>132.40936100000002</v>
      </c>
      <c r="J51" s="93">
        <v>143.48463300000003</v>
      </c>
      <c r="K51" s="93">
        <v>159.31084000000001</v>
      </c>
      <c r="L51" s="93"/>
      <c r="M51" s="94" t="e">
        <f>+C51/#REF!*100-100</f>
        <v>#REF!</v>
      </c>
      <c r="N51" s="94">
        <f t="shared" si="11"/>
        <v>145.09992767823343</v>
      </c>
      <c r="O51" s="94">
        <f t="shared" si="15"/>
        <v>-2.127894712138243</v>
      </c>
      <c r="P51" s="94">
        <f t="shared" si="16"/>
        <v>-26.779710747625927</v>
      </c>
      <c r="Q51" s="94">
        <f t="shared" si="17"/>
        <v>-33.690265642355442</v>
      </c>
      <c r="R51" s="94">
        <f t="shared" si="18"/>
        <v>54.317202078844275</v>
      </c>
      <c r="S51" s="94">
        <f t="shared" si="19"/>
        <v>-11.420317012701631</v>
      </c>
      <c r="T51" s="94">
        <f t="shared" si="20"/>
        <v>8.3644176788981071</v>
      </c>
      <c r="U51" s="94">
        <f t="shared" si="21"/>
        <v>11.029896839196709</v>
      </c>
      <c r="V51" s="94"/>
      <c r="W51" s="94">
        <v>148.345179</v>
      </c>
      <c r="X51" s="94">
        <v>225.83819700000001</v>
      </c>
      <c r="Y51" s="94"/>
      <c r="Z51" s="94">
        <f t="shared" si="8"/>
        <v>52.238312375490146</v>
      </c>
      <c r="AA51" s="94"/>
      <c r="AB51" s="37" t="s">
        <v>104</v>
      </c>
      <c r="AC51" s="41" t="s">
        <v>106</v>
      </c>
      <c r="AF51" s="78"/>
      <c r="AG51" s="66"/>
      <c r="AJ51" s="64"/>
      <c r="AK51" s="65"/>
    </row>
    <row r="52" spans="1:39" ht="18.75" customHeight="1" x14ac:dyDescent="0.25">
      <c r="A52" s="38" t="s">
        <v>107</v>
      </c>
      <c r="B52" s="3" t="s">
        <v>108</v>
      </c>
      <c r="C52" s="93">
        <v>521.45768399999997</v>
      </c>
      <c r="D52" s="93">
        <v>704.89901499999996</v>
      </c>
      <c r="E52" s="93">
        <v>894.40743200000009</v>
      </c>
      <c r="F52" s="93">
        <v>977.19800299999974</v>
      </c>
      <c r="G52" s="93">
        <v>1027.7472560000001</v>
      </c>
      <c r="H52" s="93">
        <v>1123.6282139999998</v>
      </c>
      <c r="I52" s="93">
        <v>1032.6092230000002</v>
      </c>
      <c r="J52" s="93">
        <v>919.11313900000016</v>
      </c>
      <c r="K52" s="93">
        <v>1136.2302629999999</v>
      </c>
      <c r="L52" s="93"/>
      <c r="M52" s="94" t="e">
        <f>+C52/#REF!*100-100</f>
        <v>#REF!</v>
      </c>
      <c r="N52" s="94">
        <f t="shared" si="11"/>
        <v>35.178565131662737</v>
      </c>
      <c r="O52" s="94">
        <f t="shared" si="15"/>
        <v>26.884477487885292</v>
      </c>
      <c r="P52" s="94">
        <f t="shared" si="16"/>
        <v>9.2564717194791371</v>
      </c>
      <c r="Q52" s="94">
        <f t="shared" si="17"/>
        <v>5.1728772311050619</v>
      </c>
      <c r="R52" s="94">
        <f t="shared" si="18"/>
        <v>9.3292351247104506</v>
      </c>
      <c r="S52" s="94">
        <f t="shared" si="19"/>
        <v>-8.1004543910464406</v>
      </c>
      <c r="T52" s="94">
        <f t="shared" si="20"/>
        <v>-10.991194100539232</v>
      </c>
      <c r="U52" s="94">
        <f t="shared" si="21"/>
        <v>23.622458953880738</v>
      </c>
      <c r="V52" s="94"/>
      <c r="W52" s="94">
        <v>1032.311068</v>
      </c>
      <c r="X52" s="94">
        <v>1219.9616019999999</v>
      </c>
      <c r="Y52" s="94"/>
      <c r="Z52" s="94">
        <f t="shared" si="8"/>
        <v>18.177712107994164</v>
      </c>
      <c r="AA52" s="94"/>
      <c r="AB52" s="37" t="s">
        <v>107</v>
      </c>
      <c r="AC52" s="40" t="s">
        <v>109</v>
      </c>
      <c r="AF52" s="78"/>
      <c r="AG52" s="66"/>
      <c r="AJ52" s="64"/>
      <c r="AK52" s="65"/>
    </row>
    <row r="53" spans="1:39" ht="18.75" customHeight="1" x14ac:dyDescent="0.25">
      <c r="A53" s="38" t="s">
        <v>110</v>
      </c>
      <c r="B53" s="3" t="s">
        <v>111</v>
      </c>
      <c r="C53" s="93">
        <v>1461.9375790000001</v>
      </c>
      <c r="D53" s="93">
        <v>1723.1618339999998</v>
      </c>
      <c r="E53" s="93">
        <v>2140.784146</v>
      </c>
      <c r="F53" s="93">
        <v>2380.3443870000001</v>
      </c>
      <c r="G53" s="93">
        <v>2680.0725189999998</v>
      </c>
      <c r="H53" s="93">
        <v>2867.5324580000006</v>
      </c>
      <c r="I53" s="93">
        <v>2418.8556670000003</v>
      </c>
      <c r="J53" s="93">
        <v>2240.2896190000001</v>
      </c>
      <c r="K53" s="93">
        <v>2282.5905480000006</v>
      </c>
      <c r="L53" s="93"/>
      <c r="M53" s="94" t="e">
        <f>+C53/#REF!*100-100</f>
        <v>#REF!</v>
      </c>
      <c r="N53" s="94">
        <f t="shared" si="11"/>
        <v>17.868359001940632</v>
      </c>
      <c r="O53" s="94">
        <f t="shared" si="15"/>
        <v>24.235814870073341</v>
      </c>
      <c r="P53" s="94">
        <f t="shared" si="16"/>
        <v>11.1903033964266</v>
      </c>
      <c r="Q53" s="94">
        <f t="shared" si="17"/>
        <v>12.591796953286803</v>
      </c>
      <c r="R53" s="94">
        <f t="shared" si="18"/>
        <v>6.9945845745228894</v>
      </c>
      <c r="S53" s="94">
        <f t="shared" si="19"/>
        <v>-15.646790317865694</v>
      </c>
      <c r="T53" s="94">
        <f t="shared" si="20"/>
        <v>-7.3822531222570831</v>
      </c>
      <c r="U53" s="94">
        <f t="shared" si="21"/>
        <v>1.8881901983227607</v>
      </c>
      <c r="V53" s="94"/>
      <c r="W53" s="94">
        <v>2076.8113420000004</v>
      </c>
      <c r="X53" s="94">
        <v>2278.6424619999998</v>
      </c>
      <c r="Y53" s="94"/>
      <c r="Z53" s="94">
        <f t="shared" si="8"/>
        <v>9.7183174955907639</v>
      </c>
      <c r="AA53" s="94"/>
      <c r="AB53" s="37" t="s">
        <v>110</v>
      </c>
      <c r="AC53" s="40" t="s">
        <v>112</v>
      </c>
      <c r="AF53" s="78"/>
      <c r="AG53" s="66"/>
      <c r="AJ53" s="64"/>
      <c r="AK53" s="65"/>
    </row>
    <row r="54" spans="1:39" ht="18.75" customHeight="1" x14ac:dyDescent="0.25">
      <c r="A54" s="47" t="s">
        <v>113</v>
      </c>
      <c r="B54" s="48" t="s">
        <v>114</v>
      </c>
      <c r="C54" s="96">
        <v>353.37212199999999</v>
      </c>
      <c r="D54" s="96">
        <v>447.10435099999995</v>
      </c>
      <c r="E54" s="96">
        <v>519.83842900000002</v>
      </c>
      <c r="F54" s="96">
        <v>625.02641900000015</v>
      </c>
      <c r="G54" s="96">
        <v>709.63942599999996</v>
      </c>
      <c r="H54" s="96">
        <v>728.2759410000001</v>
      </c>
      <c r="I54" s="96">
        <v>708.34971400000006</v>
      </c>
      <c r="J54" s="96">
        <v>735.07878499999993</v>
      </c>
      <c r="K54" s="96">
        <v>759.13635900000008</v>
      </c>
      <c r="L54" s="96"/>
      <c r="M54" s="97" t="e">
        <f>+C54/#REF!*100-100</f>
        <v>#REF!</v>
      </c>
      <c r="N54" s="97">
        <f t="shared" si="11"/>
        <v>26.525077436640572</v>
      </c>
      <c r="O54" s="97">
        <f t="shared" si="15"/>
        <v>16.267808138597189</v>
      </c>
      <c r="P54" s="97">
        <f t="shared" si="16"/>
        <v>20.234746823613548</v>
      </c>
      <c r="Q54" s="97">
        <f t="shared" si="17"/>
        <v>13.537508884084431</v>
      </c>
      <c r="R54" s="97">
        <f t="shared" si="18"/>
        <v>2.6261949825769904</v>
      </c>
      <c r="S54" s="97">
        <f t="shared" si="19"/>
        <v>-2.7360820093327902</v>
      </c>
      <c r="T54" s="97">
        <f t="shared" si="20"/>
        <v>3.7734286429033261</v>
      </c>
      <c r="U54" s="97">
        <f t="shared" si="21"/>
        <v>3.2727885079692811</v>
      </c>
      <c r="V54" s="97"/>
      <c r="W54" s="97">
        <v>694.5163940000001</v>
      </c>
      <c r="X54" s="97">
        <v>790.22588800000005</v>
      </c>
      <c r="Y54" s="97"/>
      <c r="Z54" s="97">
        <f t="shared" si="8"/>
        <v>13.780739349977091</v>
      </c>
      <c r="AA54" s="97"/>
      <c r="AB54" s="49" t="s">
        <v>113</v>
      </c>
      <c r="AC54" s="50" t="s">
        <v>115</v>
      </c>
      <c r="AF54" s="78"/>
      <c r="AG54" s="66"/>
      <c r="AJ54" s="64"/>
      <c r="AK54" s="65"/>
    </row>
    <row r="55" spans="1:39" ht="18.75" customHeight="1" x14ac:dyDescent="0.25">
      <c r="A55" s="17" t="s">
        <v>209</v>
      </c>
      <c r="B55" s="1"/>
      <c r="C55" s="86"/>
      <c r="D55" s="86"/>
      <c r="E55" s="86"/>
      <c r="F55" s="86"/>
      <c r="G55" s="86"/>
      <c r="H55" s="134"/>
      <c r="I55" s="134"/>
      <c r="J55" s="134"/>
      <c r="K55" s="134"/>
      <c r="L55" s="86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130"/>
      <c r="X55" s="130"/>
      <c r="Y55" s="95"/>
      <c r="Z55" s="130"/>
      <c r="AA55" s="95"/>
      <c r="AB55" s="1"/>
      <c r="AC55" s="45" t="s">
        <v>214</v>
      </c>
      <c r="AF55" s="78"/>
      <c r="AG55" s="66"/>
      <c r="AJ55" s="64"/>
      <c r="AK55" s="70"/>
    </row>
    <row r="56" spans="1:39" ht="15.75" customHeight="1" x14ac:dyDescent="0.25">
      <c r="A56" s="1"/>
      <c r="B56" s="1"/>
      <c r="C56" s="86"/>
      <c r="D56" s="86"/>
      <c r="E56" s="86"/>
      <c r="F56" s="86"/>
      <c r="G56" s="86"/>
      <c r="H56" s="134"/>
      <c r="I56" s="134"/>
      <c r="J56" s="134"/>
      <c r="K56" s="134"/>
      <c r="L56" s="86"/>
      <c r="M56" s="95"/>
      <c r="N56" s="130"/>
      <c r="O56" s="130"/>
      <c r="P56" s="130"/>
      <c r="Q56" s="130"/>
      <c r="R56" s="130"/>
      <c r="S56" s="130"/>
      <c r="T56" s="130"/>
      <c r="U56" s="130"/>
      <c r="V56" s="95"/>
      <c r="W56" s="130"/>
      <c r="X56" s="130"/>
      <c r="Y56" s="95"/>
      <c r="Z56" s="130"/>
      <c r="AA56" s="95"/>
      <c r="AB56" s="1"/>
      <c r="AC56" s="1"/>
      <c r="AF56" s="78"/>
      <c r="AG56" s="66"/>
      <c r="AJ56" s="64"/>
      <c r="AK56" s="70"/>
    </row>
    <row r="57" spans="1:39" ht="15.75" customHeight="1" thickBot="1" x14ac:dyDescent="0.3">
      <c r="C57" s="86"/>
      <c r="M57" s="95"/>
      <c r="N57" s="130"/>
      <c r="O57" s="130"/>
      <c r="P57" s="130"/>
      <c r="Q57" s="130"/>
      <c r="R57" s="130"/>
      <c r="S57" s="130"/>
      <c r="T57" s="130"/>
      <c r="U57" s="130"/>
      <c r="V57" s="95"/>
      <c r="W57" s="130"/>
      <c r="X57" s="130"/>
      <c r="Y57" s="95"/>
      <c r="Z57" s="130"/>
      <c r="AA57" s="95"/>
      <c r="AF57" s="78"/>
      <c r="AG57" s="66"/>
      <c r="AJ57" s="64"/>
      <c r="AK57" s="70"/>
    </row>
    <row r="58" spans="1:39" ht="15.75" customHeight="1" x14ac:dyDescent="0.25">
      <c r="B58" s="1"/>
      <c r="C58" s="86"/>
      <c r="D58" s="86"/>
      <c r="E58" s="86"/>
      <c r="F58" s="86"/>
      <c r="G58" s="86"/>
      <c r="H58" s="134"/>
      <c r="I58" s="134"/>
      <c r="J58" s="134"/>
      <c r="K58" s="134"/>
      <c r="L58" s="86"/>
      <c r="M58" s="95"/>
      <c r="N58" s="130"/>
      <c r="O58" s="130"/>
      <c r="P58" s="130"/>
      <c r="Q58" s="130"/>
      <c r="R58" s="130"/>
      <c r="S58" s="130"/>
      <c r="T58" s="130"/>
      <c r="U58" s="130"/>
      <c r="V58" s="95"/>
      <c r="W58" s="130"/>
      <c r="X58" s="130"/>
      <c r="Y58" s="139"/>
      <c r="Z58" s="139"/>
      <c r="AA58" s="95"/>
      <c r="AB58" s="1"/>
      <c r="AC58" s="1"/>
      <c r="AF58" s="78"/>
      <c r="AG58" s="66"/>
      <c r="AJ58" s="64"/>
      <c r="AK58" s="70"/>
    </row>
    <row r="59" spans="1:39" ht="21.95" customHeight="1" x14ac:dyDescent="0.25">
      <c r="A59" s="44" t="s">
        <v>212</v>
      </c>
      <c r="B59" s="1"/>
      <c r="C59" s="1"/>
      <c r="D59" s="86"/>
      <c r="E59" s="86"/>
      <c r="F59" s="86"/>
      <c r="G59" s="86"/>
      <c r="H59" s="134"/>
      <c r="I59" s="134"/>
      <c r="J59" s="134"/>
      <c r="K59" s="134"/>
      <c r="L59" s="86"/>
      <c r="M59" s="95"/>
      <c r="N59" s="130"/>
      <c r="O59" s="130"/>
      <c r="P59" s="130"/>
      <c r="Q59" s="130"/>
      <c r="R59" s="130"/>
      <c r="S59" s="130"/>
      <c r="T59" s="130"/>
      <c r="U59" s="130"/>
      <c r="V59" s="95"/>
      <c r="W59" s="130"/>
      <c r="X59" s="130"/>
      <c r="Y59" s="95"/>
      <c r="Z59" s="130"/>
      <c r="AA59" s="95"/>
      <c r="AB59" s="1"/>
      <c r="AC59" s="25" t="s">
        <v>0</v>
      </c>
      <c r="AF59" s="78"/>
      <c r="AG59" s="66"/>
      <c r="AJ59" s="64"/>
      <c r="AK59" s="70"/>
    </row>
    <row r="60" spans="1:39" ht="21.95" customHeight="1" x14ac:dyDescent="0.25">
      <c r="A60" s="46" t="s">
        <v>213</v>
      </c>
      <c r="B60" s="9"/>
      <c r="C60" s="19"/>
      <c r="D60" s="87"/>
      <c r="E60" s="87"/>
      <c r="F60" s="87"/>
      <c r="G60" s="87"/>
      <c r="H60" s="136"/>
      <c r="I60" s="136"/>
      <c r="J60" s="136"/>
      <c r="K60" s="136"/>
      <c r="L60" s="87"/>
      <c r="M60" s="98"/>
      <c r="N60" s="131"/>
      <c r="O60" s="131"/>
      <c r="P60" s="131"/>
      <c r="Q60" s="131"/>
      <c r="R60" s="131"/>
      <c r="S60" s="131"/>
      <c r="T60" s="131"/>
      <c r="U60" s="131"/>
      <c r="V60" s="98"/>
      <c r="W60" s="131"/>
      <c r="X60" s="131"/>
      <c r="Y60" s="98"/>
      <c r="Z60" s="131"/>
      <c r="AA60" s="98"/>
      <c r="AB60" s="19"/>
      <c r="AC60" s="18" t="s">
        <v>1</v>
      </c>
      <c r="AF60" s="78"/>
      <c r="AG60" s="66"/>
      <c r="AJ60" s="64"/>
      <c r="AK60" s="70"/>
    </row>
    <row r="61" spans="1:39" ht="25.5" customHeight="1" x14ac:dyDescent="0.25">
      <c r="A61" s="82"/>
      <c r="B61" s="83"/>
      <c r="C61" s="140" t="s">
        <v>222</v>
      </c>
      <c r="D61" s="140"/>
      <c r="E61" s="140"/>
      <c r="F61" s="140"/>
      <c r="G61" s="140"/>
      <c r="H61" s="140"/>
      <c r="I61" s="140"/>
      <c r="J61" s="140"/>
      <c r="K61" s="140"/>
      <c r="L61" s="99"/>
      <c r="M61" s="140" t="s">
        <v>205</v>
      </c>
      <c r="N61" s="140"/>
      <c r="O61" s="140"/>
      <c r="P61" s="140"/>
      <c r="Q61" s="140"/>
      <c r="R61" s="140"/>
      <c r="S61" s="140"/>
      <c r="T61" s="140"/>
      <c r="U61" s="140"/>
      <c r="V61" s="115"/>
      <c r="W61" s="142" t="str">
        <f>+W3</f>
        <v>Ocak-Kasım</v>
      </c>
      <c r="X61" s="142"/>
      <c r="Y61" s="116"/>
      <c r="Z61" s="99" t="s">
        <v>205</v>
      </c>
      <c r="AA61" s="115"/>
      <c r="AB61" s="63"/>
      <c r="AC61" s="84"/>
      <c r="AD61" s="6"/>
      <c r="AF61" s="78"/>
      <c r="AG61" s="66"/>
      <c r="AJ61" s="64"/>
      <c r="AK61" s="70"/>
    </row>
    <row r="62" spans="1:39" ht="18" customHeight="1" x14ac:dyDescent="0.25">
      <c r="A62" s="13"/>
      <c r="B62" s="4"/>
      <c r="C62" s="141" t="s">
        <v>223</v>
      </c>
      <c r="D62" s="141"/>
      <c r="E62" s="141"/>
      <c r="F62" s="141"/>
      <c r="G62" s="141"/>
      <c r="H62" s="141"/>
      <c r="I62" s="141"/>
      <c r="J62" s="141"/>
      <c r="K62" s="141"/>
      <c r="L62" s="118"/>
      <c r="M62" s="141" t="s">
        <v>208</v>
      </c>
      <c r="N62" s="141"/>
      <c r="O62" s="141"/>
      <c r="P62" s="141"/>
      <c r="Q62" s="141"/>
      <c r="R62" s="141"/>
      <c r="S62" s="141"/>
      <c r="T62" s="141"/>
      <c r="U62" s="141"/>
      <c r="V62" s="112"/>
      <c r="W62" s="143" t="str">
        <f>+W4</f>
        <v>Jan.-November</v>
      </c>
      <c r="X62" s="143"/>
      <c r="Y62" s="117"/>
      <c r="Z62" s="118" t="s">
        <v>208</v>
      </c>
      <c r="AA62" s="112"/>
      <c r="AB62" s="1"/>
      <c r="AC62" s="20"/>
      <c r="AD62" s="6"/>
      <c r="AF62" s="78"/>
      <c r="AG62" s="66"/>
      <c r="AJ62" s="64"/>
      <c r="AK62" s="70"/>
    </row>
    <row r="63" spans="1:39" ht="24" customHeight="1" x14ac:dyDescent="0.25">
      <c r="A63" s="14"/>
      <c r="B63" s="9"/>
      <c r="C63" s="124">
        <v>2009</v>
      </c>
      <c r="D63" s="114">
        <v>2010</v>
      </c>
      <c r="E63" s="114">
        <v>2011</v>
      </c>
      <c r="F63" s="114">
        <v>2012</v>
      </c>
      <c r="G63" s="114">
        <v>2013</v>
      </c>
      <c r="H63" s="114">
        <v>2014</v>
      </c>
      <c r="I63" s="114">
        <v>2015</v>
      </c>
      <c r="J63" s="114">
        <v>2016</v>
      </c>
      <c r="K63" s="114">
        <v>2017</v>
      </c>
      <c r="L63" s="125"/>
      <c r="M63" s="89" t="s">
        <v>215</v>
      </c>
      <c r="N63" s="128" t="s">
        <v>216</v>
      </c>
      <c r="O63" s="128" t="s">
        <v>217</v>
      </c>
      <c r="P63" s="128" t="s">
        <v>220</v>
      </c>
      <c r="Q63" s="128" t="s">
        <v>224</v>
      </c>
      <c r="R63" s="128" t="s">
        <v>227</v>
      </c>
      <c r="S63" s="128" t="s">
        <v>228</v>
      </c>
      <c r="T63" s="128" t="s">
        <v>229</v>
      </c>
      <c r="U63" s="128" t="s">
        <v>230</v>
      </c>
      <c r="V63" s="89"/>
      <c r="W63" s="133">
        <f>+W5</f>
        <v>2017</v>
      </c>
      <c r="X63" s="133">
        <f>+X5</f>
        <v>2018</v>
      </c>
      <c r="Y63" s="114"/>
      <c r="Z63" s="138" t="s">
        <v>231</v>
      </c>
      <c r="AA63" s="113"/>
      <c r="AB63" s="19"/>
      <c r="AC63" s="21"/>
      <c r="AD63" s="26"/>
      <c r="AF63" s="78"/>
      <c r="AG63" s="66"/>
      <c r="AJ63" s="64"/>
      <c r="AK63" s="70"/>
      <c r="AL63" s="1"/>
      <c r="AM63" s="1"/>
    </row>
    <row r="64" spans="1:39" s="1" customFormat="1" ht="21.95" customHeight="1" x14ac:dyDescent="0.25">
      <c r="A64" s="106" t="s">
        <v>219</v>
      </c>
      <c r="B64" s="107"/>
      <c r="C64" s="85">
        <v>28599.890137000002</v>
      </c>
      <c r="D64" s="100">
        <v>33181.454545000001</v>
      </c>
      <c r="E64" s="100">
        <v>40327.733773</v>
      </c>
      <c r="F64" s="100">
        <v>41262.227413999994</v>
      </c>
      <c r="G64" s="100">
        <v>41810.539483</v>
      </c>
      <c r="H64" s="100">
        <v>42291.332327000004</v>
      </c>
      <c r="I64" s="100">
        <v>35540.987529999999</v>
      </c>
      <c r="J64" s="100">
        <v>34350.251387000004</v>
      </c>
      <c r="K64" s="100">
        <v>38794.989944000008</v>
      </c>
      <c r="L64" s="92"/>
      <c r="M64" s="92" t="e">
        <f>+C64/#REF!*100-100</f>
        <v>#REF!</v>
      </c>
      <c r="N64" s="92">
        <f t="shared" ref="N64:N73" si="22">+D64/C64*100-100</f>
        <v>16.019517508820002</v>
      </c>
      <c r="O64" s="92">
        <f t="shared" ref="O64:O73" si="23">+E64/D64*100-100</f>
        <v>21.536967941861505</v>
      </c>
      <c r="P64" s="92">
        <f t="shared" ref="P64:P73" si="24">+F64/E64*100-100</f>
        <v>2.3172480910039326</v>
      </c>
      <c r="Q64" s="92">
        <f t="shared" ref="Q64:Q73" si="25">+G64/F64*100-100</f>
        <v>1.3288474795569698</v>
      </c>
      <c r="R64" s="92">
        <f t="shared" ref="R64:R73" si="26">+H64/G64*100-100</f>
        <v>1.1499321700823657</v>
      </c>
      <c r="S64" s="92">
        <f t="shared" ref="S64:S73" si="27">+I64/H64*100-100</f>
        <v>-15.961532601540654</v>
      </c>
      <c r="T64" s="92">
        <f t="shared" ref="T64:T73" si="28">+J64/I64*100-100</f>
        <v>-3.3503181136846649</v>
      </c>
      <c r="U64" s="92">
        <f t="shared" ref="U64:U73" si="29">+K64/J64*100-100</f>
        <v>12.939464421742585</v>
      </c>
      <c r="V64" s="92"/>
      <c r="W64" s="92">
        <v>35226.797015000004</v>
      </c>
      <c r="X64" s="92">
        <v>41468.062503000001</v>
      </c>
      <c r="Y64" s="92"/>
      <c r="Z64" s="92">
        <f t="shared" ref="Z64:Z98" si="30">+(X64-W64)/W64*100</f>
        <v>17.717379997228786</v>
      </c>
      <c r="AA64" s="108"/>
      <c r="AB64" s="109" t="s">
        <v>116</v>
      </c>
      <c r="AC64" s="110"/>
      <c r="AE64" s="28"/>
      <c r="AF64" s="78"/>
      <c r="AG64" s="66"/>
      <c r="AH64"/>
      <c r="AI64"/>
      <c r="AJ64" s="64"/>
      <c r="AK64" s="65"/>
      <c r="AL64" s="2"/>
      <c r="AM64" s="2"/>
    </row>
    <row r="65" spans="1:39" ht="21.95" customHeight="1" x14ac:dyDescent="0.25">
      <c r="A65" s="38" t="s">
        <v>117</v>
      </c>
      <c r="B65" s="3" t="s">
        <v>118</v>
      </c>
      <c r="C65" s="93">
        <v>116.31524899999998</v>
      </c>
      <c r="D65" s="93">
        <v>159.18255499999998</v>
      </c>
      <c r="E65" s="93">
        <v>222.55228399999999</v>
      </c>
      <c r="F65" s="93">
        <v>255.07523800000004</v>
      </c>
      <c r="G65" s="93">
        <v>311.79750299999995</v>
      </c>
      <c r="H65" s="93">
        <v>330.60241999999994</v>
      </c>
      <c r="I65" s="93">
        <v>250.69821299999998</v>
      </c>
      <c r="J65" s="93">
        <v>242.12869200000003</v>
      </c>
      <c r="K65" s="93">
        <v>273.54027600000001</v>
      </c>
      <c r="L65" s="93"/>
      <c r="M65" s="94" t="e">
        <f>+C65/#REF!*100-100</f>
        <v>#REF!</v>
      </c>
      <c r="N65" s="94">
        <f t="shared" si="22"/>
        <v>36.854416225339463</v>
      </c>
      <c r="O65" s="94">
        <f t="shared" si="23"/>
        <v>39.809468443322828</v>
      </c>
      <c r="P65" s="94">
        <f t="shared" si="24"/>
        <v>14.613624005764009</v>
      </c>
      <c r="Q65" s="94">
        <f t="shared" si="25"/>
        <v>22.237464304551537</v>
      </c>
      <c r="R65" s="94">
        <f t="shared" si="26"/>
        <v>6.0311313654105732</v>
      </c>
      <c r="S65" s="94">
        <f t="shared" si="27"/>
        <v>-24.169274683470249</v>
      </c>
      <c r="T65" s="94">
        <f t="shared" si="28"/>
        <v>-3.4182617009718967</v>
      </c>
      <c r="U65" s="94">
        <f t="shared" si="29"/>
        <v>12.973094489768272</v>
      </c>
      <c r="V65" s="94"/>
      <c r="W65" s="94">
        <v>253.60901000000001</v>
      </c>
      <c r="X65" s="94">
        <v>260.50533999999999</v>
      </c>
      <c r="Y65" s="94"/>
      <c r="Z65" s="94">
        <f t="shared" si="30"/>
        <v>2.7192764168749282</v>
      </c>
      <c r="AA65" s="94"/>
      <c r="AB65" s="37" t="s">
        <v>117</v>
      </c>
      <c r="AC65" s="40" t="s">
        <v>119</v>
      </c>
      <c r="AF65" s="78"/>
      <c r="AG65" s="66"/>
      <c r="AJ65" s="64"/>
      <c r="AK65" s="65"/>
    </row>
    <row r="66" spans="1:39" ht="21.95" customHeight="1" x14ac:dyDescent="0.25">
      <c r="A66" s="38" t="s">
        <v>120</v>
      </c>
      <c r="B66" s="3" t="s">
        <v>121</v>
      </c>
      <c r="C66" s="93">
        <v>1445.9852210000001</v>
      </c>
      <c r="D66" s="93">
        <v>1858.1783990000001</v>
      </c>
      <c r="E66" s="93">
        <v>2527.8615259999997</v>
      </c>
      <c r="F66" s="93">
        <v>2363.7185169999998</v>
      </c>
      <c r="G66" s="93">
        <v>2417.2896900000005</v>
      </c>
      <c r="H66" s="93">
        <v>2539.449329</v>
      </c>
      <c r="I66" s="93">
        <v>2124.1895440000003</v>
      </c>
      <c r="J66" s="93">
        <v>2159.3968059999997</v>
      </c>
      <c r="K66" s="93">
        <v>2443.2734439999999</v>
      </c>
      <c r="L66" s="93"/>
      <c r="M66" s="94" t="e">
        <f>+C66/#REF!*100-100</f>
        <v>#REF!</v>
      </c>
      <c r="N66" s="94">
        <f t="shared" si="22"/>
        <v>28.506043631271666</v>
      </c>
      <c r="O66" s="94">
        <f t="shared" si="23"/>
        <v>36.039764931095789</v>
      </c>
      <c r="P66" s="94">
        <f t="shared" si="24"/>
        <v>-6.4933544544164192</v>
      </c>
      <c r="Q66" s="94">
        <f t="shared" si="25"/>
        <v>2.2663939303565002</v>
      </c>
      <c r="R66" s="94">
        <f t="shared" si="26"/>
        <v>5.0535787872408235</v>
      </c>
      <c r="S66" s="94">
        <f t="shared" si="27"/>
        <v>-16.352355617330758</v>
      </c>
      <c r="T66" s="94">
        <f t="shared" si="28"/>
        <v>1.6574444639107639</v>
      </c>
      <c r="U66" s="94">
        <f t="shared" si="29"/>
        <v>13.146108080332141</v>
      </c>
      <c r="V66" s="94"/>
      <c r="W66" s="94">
        <v>2232.2427439999997</v>
      </c>
      <c r="X66" s="94">
        <v>2563.2295789999998</v>
      </c>
      <c r="Y66" s="94"/>
      <c r="Z66" s="94">
        <f t="shared" si="30"/>
        <v>14.827546685487187</v>
      </c>
      <c r="AA66" s="94"/>
      <c r="AB66" s="37" t="s">
        <v>120</v>
      </c>
      <c r="AC66" s="40" t="s">
        <v>122</v>
      </c>
      <c r="AF66" s="78"/>
      <c r="AG66" s="66"/>
      <c r="AJ66" s="64"/>
      <c r="AK66" s="65"/>
    </row>
    <row r="67" spans="1:39" ht="21.95" customHeight="1" x14ac:dyDescent="0.25">
      <c r="A67" s="38" t="s">
        <v>123</v>
      </c>
      <c r="B67" s="3" t="s">
        <v>124</v>
      </c>
      <c r="C67" s="93">
        <v>473.05061800000004</v>
      </c>
      <c r="D67" s="93">
        <v>532.20160099999987</v>
      </c>
      <c r="E67" s="93">
        <v>616.21845400000007</v>
      </c>
      <c r="F67" s="93">
        <v>620.82315299999993</v>
      </c>
      <c r="G67" s="93">
        <v>692.57220299999994</v>
      </c>
      <c r="H67" s="93">
        <v>820.07961399999999</v>
      </c>
      <c r="I67" s="93">
        <v>665.519047</v>
      </c>
      <c r="J67" s="93">
        <v>653.35922099999993</v>
      </c>
      <c r="K67" s="93">
        <v>735.55878999999993</v>
      </c>
      <c r="L67" s="93"/>
      <c r="M67" s="94" t="e">
        <f>+C67/#REF!*100-100</f>
        <v>#REF!</v>
      </c>
      <c r="N67" s="94">
        <f t="shared" si="22"/>
        <v>12.50415510502512</v>
      </c>
      <c r="O67" s="94">
        <f t="shared" si="23"/>
        <v>15.786659198719732</v>
      </c>
      <c r="P67" s="94">
        <f t="shared" si="24"/>
        <v>0.74725107145199843</v>
      </c>
      <c r="Q67" s="94">
        <f t="shared" si="25"/>
        <v>11.557083471079892</v>
      </c>
      <c r="R67" s="94">
        <f t="shared" si="26"/>
        <v>18.410702948758129</v>
      </c>
      <c r="S67" s="94">
        <f t="shared" si="27"/>
        <v>-18.847019772399804</v>
      </c>
      <c r="T67" s="94">
        <f t="shared" si="28"/>
        <v>-1.8271191568165648</v>
      </c>
      <c r="U67" s="94">
        <f t="shared" si="29"/>
        <v>12.58106817168499</v>
      </c>
      <c r="V67" s="94"/>
      <c r="W67" s="94">
        <v>657.53649500000006</v>
      </c>
      <c r="X67" s="94">
        <v>729.94609800000001</v>
      </c>
      <c r="Y67" s="94"/>
      <c r="Z67" s="94">
        <f t="shared" si="30"/>
        <v>11.012256133402898</v>
      </c>
      <c r="AA67" s="94"/>
      <c r="AB67" s="37" t="s">
        <v>123</v>
      </c>
      <c r="AC67" s="41" t="s">
        <v>125</v>
      </c>
      <c r="AF67" s="78"/>
      <c r="AG67" s="66"/>
      <c r="AJ67" s="64"/>
      <c r="AK67" s="65"/>
    </row>
    <row r="68" spans="1:39" ht="21.95" customHeight="1" x14ac:dyDescent="0.25">
      <c r="A68" s="38" t="s">
        <v>126</v>
      </c>
      <c r="B68" s="3" t="s">
        <v>127</v>
      </c>
      <c r="C68" s="93">
        <v>965.29122199999995</v>
      </c>
      <c r="D68" s="93">
        <v>1169.2500350000003</v>
      </c>
      <c r="E68" s="93">
        <v>1368.3261399999999</v>
      </c>
      <c r="F68" s="93">
        <v>1597.8236839999997</v>
      </c>
      <c r="G68" s="93">
        <v>1858.8382300000001</v>
      </c>
      <c r="H68" s="93">
        <v>1902.1960409999997</v>
      </c>
      <c r="I68" s="93">
        <v>1702.99999</v>
      </c>
      <c r="J68" s="93">
        <v>1809.000035</v>
      </c>
      <c r="K68" s="93">
        <v>2003.722372</v>
      </c>
      <c r="L68" s="93"/>
      <c r="M68" s="94" t="e">
        <f>+C68/#REF!*100-100</f>
        <v>#REF!</v>
      </c>
      <c r="N68" s="94">
        <f t="shared" si="22"/>
        <v>21.129251810393072</v>
      </c>
      <c r="O68" s="94">
        <f t="shared" si="23"/>
        <v>17.025965280385861</v>
      </c>
      <c r="P68" s="94">
        <f t="shared" si="24"/>
        <v>16.772137671798035</v>
      </c>
      <c r="Q68" s="94">
        <f t="shared" si="25"/>
        <v>16.335628806463504</v>
      </c>
      <c r="R68" s="94">
        <f t="shared" si="26"/>
        <v>2.3325220183361353</v>
      </c>
      <c r="S68" s="94">
        <f t="shared" si="27"/>
        <v>-10.471899147433859</v>
      </c>
      <c r="T68" s="94">
        <f t="shared" si="28"/>
        <v>6.2243127200488146</v>
      </c>
      <c r="U68" s="94">
        <f t="shared" si="29"/>
        <v>10.764086966974546</v>
      </c>
      <c r="V68" s="94"/>
      <c r="W68" s="94">
        <v>1805.688103</v>
      </c>
      <c r="X68" s="94">
        <v>2026.5099790000002</v>
      </c>
      <c r="Y68" s="94"/>
      <c r="Z68" s="94">
        <f t="shared" si="30"/>
        <v>12.22923691157532</v>
      </c>
      <c r="AA68" s="94"/>
      <c r="AB68" s="37" t="s">
        <v>126</v>
      </c>
      <c r="AC68" s="41" t="s">
        <v>128</v>
      </c>
      <c r="AF68" s="78"/>
      <c r="AG68" s="66"/>
      <c r="AJ68" s="64"/>
      <c r="AK68" s="65"/>
    </row>
    <row r="69" spans="1:39" ht="21.95" customHeight="1" x14ac:dyDescent="0.25">
      <c r="A69" s="38" t="s">
        <v>129</v>
      </c>
      <c r="B69" s="3" t="s">
        <v>130</v>
      </c>
      <c r="C69" s="93">
        <v>7733.3000150000007</v>
      </c>
      <c r="D69" s="93">
        <v>8969.5540590000001</v>
      </c>
      <c r="E69" s="93">
        <v>10783.237061</v>
      </c>
      <c r="F69" s="93">
        <v>11083.459833999999</v>
      </c>
      <c r="G69" s="93">
        <v>12198.572156999999</v>
      </c>
      <c r="H69" s="93">
        <v>12646.522652</v>
      </c>
      <c r="I69" s="93">
        <v>11168.916272</v>
      </c>
      <c r="J69" s="93">
        <v>11095.184270000002</v>
      </c>
      <c r="K69" s="93">
        <v>11602.154780999999</v>
      </c>
      <c r="L69" s="101"/>
      <c r="M69" s="94" t="e">
        <f>+C69/#REF!*100-100</f>
        <v>#REF!</v>
      </c>
      <c r="N69" s="94">
        <f t="shared" si="22"/>
        <v>15.986112547063769</v>
      </c>
      <c r="O69" s="94">
        <f t="shared" si="23"/>
        <v>20.220436713686567</v>
      </c>
      <c r="P69" s="94">
        <f t="shared" si="24"/>
        <v>2.7841618551243954</v>
      </c>
      <c r="Q69" s="94">
        <f t="shared" si="25"/>
        <v>10.061048983813194</v>
      </c>
      <c r="R69" s="94">
        <f t="shared" si="26"/>
        <v>3.6721551443457372</v>
      </c>
      <c r="S69" s="94">
        <f t="shared" si="27"/>
        <v>-11.683894621944319</v>
      </c>
      <c r="T69" s="94">
        <f t="shared" si="28"/>
        <v>-0.66015359238426186</v>
      </c>
      <c r="U69" s="94">
        <f t="shared" si="29"/>
        <v>4.5692842828287468</v>
      </c>
      <c r="V69" s="94"/>
      <c r="W69" s="94">
        <v>10594.749063000001</v>
      </c>
      <c r="X69" s="94">
        <v>11095.226132</v>
      </c>
      <c r="Y69" s="94"/>
      <c r="Z69" s="94">
        <f t="shared" si="30"/>
        <v>4.7238218293231</v>
      </c>
      <c r="AA69" s="94"/>
      <c r="AB69" s="37" t="s">
        <v>129</v>
      </c>
      <c r="AC69" s="40" t="s">
        <v>131</v>
      </c>
      <c r="AF69" s="78"/>
      <c r="AG69" s="66"/>
      <c r="AJ69" s="64"/>
      <c r="AK69" s="65"/>
    </row>
    <row r="70" spans="1:39" ht="21.95" customHeight="1" x14ac:dyDescent="0.25">
      <c r="A70" s="38" t="s">
        <v>132</v>
      </c>
      <c r="B70" s="3" t="s">
        <v>133</v>
      </c>
      <c r="C70" s="93">
        <v>3512.3429140000003</v>
      </c>
      <c r="D70" s="93">
        <v>3708.4185779999998</v>
      </c>
      <c r="E70" s="93">
        <v>3729.2516420000002</v>
      </c>
      <c r="F70" s="93">
        <v>3758.3007200000002</v>
      </c>
      <c r="G70" s="93">
        <v>3934.0980269999995</v>
      </c>
      <c r="H70" s="93">
        <v>3975.1725249999995</v>
      </c>
      <c r="I70" s="93">
        <v>3564.0517880000002</v>
      </c>
      <c r="J70" s="93">
        <v>3335.2143300000002</v>
      </c>
      <c r="K70" s="93">
        <v>3430.9643570000003</v>
      </c>
      <c r="L70" s="101"/>
      <c r="M70" s="94" t="e">
        <f>+C70/#REF!*100-100</f>
        <v>#REF!</v>
      </c>
      <c r="N70" s="94">
        <f t="shared" si="22"/>
        <v>5.5824749690143562</v>
      </c>
      <c r="O70" s="94">
        <f t="shared" si="23"/>
        <v>0.56177757612346113</v>
      </c>
      <c r="P70" s="94">
        <f t="shared" si="24"/>
        <v>0.77895193965566989</v>
      </c>
      <c r="Q70" s="94">
        <f t="shared" si="25"/>
        <v>4.6775742575490256</v>
      </c>
      <c r="R70" s="94">
        <f t="shared" si="26"/>
        <v>1.0440639180341265</v>
      </c>
      <c r="S70" s="94">
        <f t="shared" si="27"/>
        <v>-10.342211172331432</v>
      </c>
      <c r="T70" s="94">
        <f t="shared" si="28"/>
        <v>-6.4207107980440981</v>
      </c>
      <c r="U70" s="94">
        <f t="shared" si="29"/>
        <v>2.8708807748496241</v>
      </c>
      <c r="V70" s="94"/>
      <c r="W70" s="94">
        <v>3132.7526180000004</v>
      </c>
      <c r="X70" s="94">
        <v>3462.9648270000002</v>
      </c>
      <c r="Y70" s="94"/>
      <c r="Z70" s="94">
        <f t="shared" si="30"/>
        <v>10.540641067624822</v>
      </c>
      <c r="AA70" s="94"/>
      <c r="AB70" s="37" t="s">
        <v>132</v>
      </c>
      <c r="AC70" s="40" t="s">
        <v>134</v>
      </c>
      <c r="AE70" s="61"/>
      <c r="AF70" s="78"/>
      <c r="AG70" s="66"/>
      <c r="AJ70" s="64"/>
      <c r="AK70" s="65"/>
    </row>
    <row r="71" spans="1:39" ht="21.95" customHeight="1" x14ac:dyDescent="0.25">
      <c r="A71" s="38" t="s">
        <v>135</v>
      </c>
      <c r="B71" s="3" t="s">
        <v>136</v>
      </c>
      <c r="C71" s="93">
        <v>9081.0571309999996</v>
      </c>
      <c r="D71" s="93">
        <v>10199.466668999999</v>
      </c>
      <c r="E71" s="93">
        <v>12836.900942000002</v>
      </c>
      <c r="F71" s="93">
        <v>13092.99109</v>
      </c>
      <c r="G71" s="93">
        <v>11550.880173</v>
      </c>
      <c r="H71" s="93">
        <v>10768.566997000002</v>
      </c>
      <c r="I71" s="93">
        <v>7890.1228629999996</v>
      </c>
      <c r="J71" s="93">
        <v>7250.787343</v>
      </c>
      <c r="K71" s="93">
        <v>9538.2402250000014</v>
      </c>
      <c r="L71" s="93"/>
      <c r="M71" s="94" t="e">
        <f>+C71/#REF!*100-100</f>
        <v>#REF!</v>
      </c>
      <c r="N71" s="94">
        <f t="shared" si="22"/>
        <v>12.31585179859826</v>
      </c>
      <c r="O71" s="94">
        <f t="shared" si="23"/>
        <v>25.858550830075771</v>
      </c>
      <c r="P71" s="94">
        <f t="shared" si="24"/>
        <v>1.9949530588190214</v>
      </c>
      <c r="Q71" s="94">
        <f t="shared" si="25"/>
        <v>-11.778140734990757</v>
      </c>
      <c r="R71" s="94">
        <f t="shared" si="26"/>
        <v>-6.7727581299704127</v>
      </c>
      <c r="S71" s="94">
        <f t="shared" si="27"/>
        <v>-26.730057349338153</v>
      </c>
      <c r="T71" s="94">
        <f t="shared" si="28"/>
        <v>-8.1029856074625144</v>
      </c>
      <c r="U71" s="94">
        <f t="shared" si="29"/>
        <v>31.547648190349094</v>
      </c>
      <c r="V71" s="94"/>
      <c r="W71" s="94">
        <v>8581.3724010000005</v>
      </c>
      <c r="X71" s="94">
        <v>11951.362174999998</v>
      </c>
      <c r="Y71" s="94"/>
      <c r="Z71" s="94">
        <f t="shared" si="30"/>
        <v>39.270988561308535</v>
      </c>
      <c r="AA71" s="94"/>
      <c r="AB71" s="37" t="s">
        <v>135</v>
      </c>
      <c r="AC71" s="40" t="s">
        <v>137</v>
      </c>
      <c r="AF71" s="78"/>
      <c r="AG71" s="66"/>
      <c r="AJ71" s="64"/>
      <c r="AK71" s="65"/>
    </row>
    <row r="72" spans="1:39" ht="21.95" customHeight="1" x14ac:dyDescent="0.25">
      <c r="A72" s="38" t="s">
        <v>138</v>
      </c>
      <c r="B72" s="3" t="s">
        <v>139</v>
      </c>
      <c r="C72" s="93">
        <v>1377.85895</v>
      </c>
      <c r="D72" s="93">
        <v>2151.5686620000001</v>
      </c>
      <c r="E72" s="93">
        <v>2747.2359630000001</v>
      </c>
      <c r="F72" s="93">
        <v>2668.8923760000002</v>
      </c>
      <c r="G72" s="93">
        <v>2612.4745079999998</v>
      </c>
      <c r="H72" s="93">
        <v>2651.8657760000006</v>
      </c>
      <c r="I72" s="93">
        <v>2433.9924739999997</v>
      </c>
      <c r="J72" s="93">
        <v>2362.5541180000005</v>
      </c>
      <c r="K72" s="93">
        <v>2743.660269</v>
      </c>
      <c r="L72" s="93"/>
      <c r="M72" s="94" t="e">
        <f>+C72/#REF!*100-100</f>
        <v>#REF!</v>
      </c>
      <c r="N72" s="94">
        <f t="shared" si="22"/>
        <v>56.153041789945206</v>
      </c>
      <c r="O72" s="94">
        <f t="shared" si="23"/>
        <v>27.685256414094383</v>
      </c>
      <c r="P72" s="94">
        <f t="shared" si="24"/>
        <v>-2.8517239893164543</v>
      </c>
      <c r="Q72" s="94">
        <f t="shared" si="25"/>
        <v>-2.1139056976346353</v>
      </c>
      <c r="R72" s="94">
        <f t="shared" si="26"/>
        <v>1.5078144448634987</v>
      </c>
      <c r="S72" s="94">
        <f t="shared" si="27"/>
        <v>-8.2158495340075177</v>
      </c>
      <c r="T72" s="94">
        <f t="shared" si="28"/>
        <v>-2.9350278097860354</v>
      </c>
      <c r="U72" s="94">
        <f t="shared" si="29"/>
        <v>16.131107774268543</v>
      </c>
      <c r="V72" s="94"/>
      <c r="W72" s="94">
        <v>2499.2541919999999</v>
      </c>
      <c r="X72" s="94">
        <v>3146.0241520000004</v>
      </c>
      <c r="Y72" s="94"/>
      <c r="Z72" s="94">
        <f t="shared" si="30"/>
        <v>25.878518562468837</v>
      </c>
      <c r="AA72" s="94"/>
      <c r="AB72" s="37" t="s">
        <v>138</v>
      </c>
      <c r="AC72" s="40" t="s">
        <v>140</v>
      </c>
      <c r="AF72" s="78"/>
      <c r="AG72" s="66"/>
      <c r="AJ72" s="64"/>
      <c r="AK72" s="65"/>
    </row>
    <row r="73" spans="1:39" ht="21.95" customHeight="1" x14ac:dyDescent="0.25">
      <c r="A73" s="38" t="s">
        <v>141</v>
      </c>
      <c r="B73" s="3" t="s">
        <v>142</v>
      </c>
      <c r="C73" s="93">
        <v>3894.6888169999997</v>
      </c>
      <c r="D73" s="93">
        <v>4433.6339870000002</v>
      </c>
      <c r="E73" s="93">
        <v>5496.1497610000006</v>
      </c>
      <c r="F73" s="93">
        <v>5821.1428020000003</v>
      </c>
      <c r="G73" s="93">
        <v>6234.0169920000008</v>
      </c>
      <c r="H73" s="93">
        <v>6656.8769730000004</v>
      </c>
      <c r="I73" s="93">
        <v>5740.4973390000005</v>
      </c>
      <c r="J73" s="93">
        <v>5442.626572000001</v>
      </c>
      <c r="K73" s="93">
        <v>6023.875430000001</v>
      </c>
      <c r="L73" s="93"/>
      <c r="M73" s="94" t="e">
        <f>+C73/#REF!*100-100</f>
        <v>#REF!</v>
      </c>
      <c r="N73" s="94">
        <f t="shared" si="22"/>
        <v>13.83795202449933</v>
      </c>
      <c r="O73" s="94">
        <f t="shared" si="23"/>
        <v>23.964895999882657</v>
      </c>
      <c r="P73" s="94">
        <f t="shared" si="24"/>
        <v>5.9131038114374093</v>
      </c>
      <c r="Q73" s="94">
        <f t="shared" si="25"/>
        <v>7.0926655477022109</v>
      </c>
      <c r="R73" s="94">
        <f t="shared" si="26"/>
        <v>6.7831060060094188</v>
      </c>
      <c r="S73" s="94">
        <f t="shared" si="27"/>
        <v>-13.765909114991842</v>
      </c>
      <c r="T73" s="94">
        <f t="shared" si="28"/>
        <v>-5.1889365922411343</v>
      </c>
      <c r="U73" s="94">
        <f t="shared" si="29"/>
        <v>10.679565285450195</v>
      </c>
      <c r="V73" s="94"/>
      <c r="W73" s="94">
        <v>5469.5923890000004</v>
      </c>
      <c r="X73" s="94">
        <v>6232.2942210000001</v>
      </c>
      <c r="Y73" s="94"/>
      <c r="Z73" s="94">
        <f t="shared" si="30"/>
        <v>13.944399833777076</v>
      </c>
      <c r="AA73" s="94"/>
      <c r="AB73" s="37" t="s">
        <v>141</v>
      </c>
      <c r="AC73" s="41" t="s">
        <v>143</v>
      </c>
      <c r="AF73" s="78"/>
      <c r="AG73" s="66"/>
      <c r="AJ73" s="64"/>
      <c r="AK73" s="65"/>
      <c r="AL73" s="1"/>
      <c r="AM73" s="1"/>
    </row>
    <row r="74" spans="1:39" ht="21.95" customHeight="1" x14ac:dyDescent="0.25">
      <c r="A74" s="38"/>
      <c r="B74" s="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37"/>
      <c r="AC74" s="41"/>
      <c r="AF74" s="78"/>
      <c r="AG74" s="66"/>
      <c r="AJ74" s="64"/>
      <c r="AK74" s="65"/>
      <c r="AL74" s="1"/>
      <c r="AM74" s="1"/>
    </row>
    <row r="75" spans="1:39" s="1" customFormat="1" ht="21.95" customHeight="1" x14ac:dyDescent="0.25">
      <c r="A75" s="60" t="s">
        <v>144</v>
      </c>
      <c r="C75" s="85">
        <v>28788.980618999998</v>
      </c>
      <c r="D75" s="100">
        <v>31811.230215</v>
      </c>
      <c r="E75" s="100">
        <v>37441.570478000001</v>
      </c>
      <c r="F75" s="100">
        <v>37431.686010999998</v>
      </c>
      <c r="G75" s="100">
        <v>41022.159480999995</v>
      </c>
      <c r="H75" s="100">
        <v>42746.748732999993</v>
      </c>
      <c r="I75" s="100">
        <v>39252.352326</v>
      </c>
      <c r="J75" s="100">
        <v>41130.644554000006</v>
      </c>
      <c r="K75" s="100">
        <v>48200.787290000007</v>
      </c>
      <c r="L75" s="92"/>
      <c r="M75" s="94" t="e">
        <f>+C75/#REF!*100-100</f>
        <v>#REF!</v>
      </c>
      <c r="N75" s="92">
        <f t="shared" ref="N75:U77" si="31">+D75/C75*100-100</f>
        <v>10.497938902377783</v>
      </c>
      <c r="O75" s="92">
        <f t="shared" si="31"/>
        <v>17.699222019854858</v>
      </c>
      <c r="P75" s="92">
        <f t="shared" si="31"/>
        <v>-2.6399712602369618E-2</v>
      </c>
      <c r="Q75" s="92">
        <f t="shared" si="31"/>
        <v>9.5920698547879084</v>
      </c>
      <c r="R75" s="92">
        <f t="shared" si="31"/>
        <v>4.2040430679880956</v>
      </c>
      <c r="S75" s="92">
        <f t="shared" si="31"/>
        <v>-8.1746483898139388</v>
      </c>
      <c r="T75" s="92">
        <f t="shared" si="31"/>
        <v>4.7851711214664192</v>
      </c>
      <c r="U75" s="92">
        <f t="shared" si="31"/>
        <v>17.189477122629768</v>
      </c>
      <c r="V75" s="92"/>
      <c r="W75" s="92">
        <v>43808.901499</v>
      </c>
      <c r="X75" s="92">
        <v>48083.824736999995</v>
      </c>
      <c r="Y75" s="92"/>
      <c r="Z75" s="92">
        <f t="shared" si="30"/>
        <v>9.758115569498079</v>
      </c>
      <c r="AA75" s="92"/>
      <c r="AB75" s="10" t="s">
        <v>145</v>
      </c>
      <c r="AC75" s="29"/>
      <c r="AE75" s="28"/>
      <c r="AF75" s="78"/>
      <c r="AG75" s="66"/>
      <c r="AH75"/>
      <c r="AI75"/>
      <c r="AJ75" s="64"/>
      <c r="AK75" s="65"/>
      <c r="AL75" s="2"/>
      <c r="AM75" s="2"/>
    </row>
    <row r="76" spans="1:39" ht="21.95" customHeight="1" x14ac:dyDescent="0.25">
      <c r="A76" s="38" t="s">
        <v>146</v>
      </c>
      <c r="B76" s="3" t="s">
        <v>147</v>
      </c>
      <c r="C76" s="93">
        <v>1711.5106609999996</v>
      </c>
      <c r="D76" s="93">
        <v>2111.0576820000006</v>
      </c>
      <c r="E76" s="93">
        <v>2511.2542860000003</v>
      </c>
      <c r="F76" s="93">
        <v>2550.9414899999997</v>
      </c>
      <c r="G76" s="93">
        <v>2713.5638000000004</v>
      </c>
      <c r="H76" s="93">
        <v>2868.9056639999999</v>
      </c>
      <c r="I76" s="93">
        <v>2737.4816259999998</v>
      </c>
      <c r="J76" s="93">
        <v>2945.566292</v>
      </c>
      <c r="K76" s="93">
        <v>3143.3830859999998</v>
      </c>
      <c r="L76" s="93"/>
      <c r="M76" s="94" t="e">
        <f>+C76/#REF!*100-100</f>
        <v>#REF!</v>
      </c>
      <c r="N76" s="94">
        <f t="shared" si="31"/>
        <v>23.344699516306491</v>
      </c>
      <c r="O76" s="94">
        <f t="shared" si="31"/>
        <v>18.957161019913784</v>
      </c>
      <c r="P76" s="94">
        <f t="shared" si="31"/>
        <v>1.5803737686482862</v>
      </c>
      <c r="Q76" s="94">
        <f t="shared" si="31"/>
        <v>6.3749917682353754</v>
      </c>
      <c r="R76" s="94">
        <f t="shared" si="31"/>
        <v>5.7246438797569255</v>
      </c>
      <c r="S76" s="94">
        <f t="shared" si="31"/>
        <v>-4.580981509749634</v>
      </c>
      <c r="T76" s="94">
        <f t="shared" si="31"/>
        <v>7.6013173576639872</v>
      </c>
      <c r="U76" s="94">
        <f t="shared" si="31"/>
        <v>6.7157474790928973</v>
      </c>
      <c r="V76" s="94"/>
      <c r="W76" s="94">
        <v>2850.8002349999997</v>
      </c>
      <c r="X76" s="94">
        <v>3142.465854</v>
      </c>
      <c r="Y76" s="94"/>
      <c r="Z76" s="94">
        <f t="shared" si="30"/>
        <v>10.231008662730813</v>
      </c>
      <c r="AA76" s="94"/>
      <c r="AB76" s="37" t="s">
        <v>146</v>
      </c>
      <c r="AC76" s="40" t="s">
        <v>148</v>
      </c>
      <c r="AF76" s="78"/>
      <c r="AG76" s="66"/>
      <c r="AJ76" s="64"/>
      <c r="AK76" s="65"/>
    </row>
    <row r="77" spans="1:39" ht="21.95" customHeight="1" x14ac:dyDescent="0.25">
      <c r="A77" s="38" t="s">
        <v>149</v>
      </c>
      <c r="B77" s="3" t="s">
        <v>150</v>
      </c>
      <c r="C77" s="93">
        <v>1711.7654509999998</v>
      </c>
      <c r="D77" s="93">
        <v>1984.963718</v>
      </c>
      <c r="E77" s="93">
        <v>2555.5515289999998</v>
      </c>
      <c r="F77" s="93">
        <v>2654.1939339999999</v>
      </c>
      <c r="G77" s="93">
        <v>2867.8217570000002</v>
      </c>
      <c r="H77" s="93">
        <v>3073.9984159999999</v>
      </c>
      <c r="I77" s="93">
        <v>2706.8440609999998</v>
      </c>
      <c r="J77" s="93">
        <v>2543.6550499999998</v>
      </c>
      <c r="K77" s="93">
        <v>2921.6576279999999</v>
      </c>
      <c r="L77" s="93"/>
      <c r="M77" s="94" t="e">
        <f>+C77/#REF!*100-100</f>
        <v>#REF!</v>
      </c>
      <c r="N77" s="94">
        <f t="shared" si="31"/>
        <v>15.960029269220271</v>
      </c>
      <c r="O77" s="94">
        <f t="shared" si="31"/>
        <v>28.745503296902058</v>
      </c>
      <c r="P77" s="94">
        <f t="shared" si="31"/>
        <v>3.8599262773855827</v>
      </c>
      <c r="Q77" s="94">
        <f t="shared" si="31"/>
        <v>8.0486892937040295</v>
      </c>
      <c r="R77" s="94">
        <f t="shared" si="31"/>
        <v>7.1893121842997516</v>
      </c>
      <c r="S77" s="94">
        <f t="shared" si="31"/>
        <v>-11.943869362097942</v>
      </c>
      <c r="T77" s="94">
        <f t="shared" si="31"/>
        <v>-6.0287555294083859</v>
      </c>
      <c r="U77" s="94">
        <f t="shared" si="31"/>
        <v>14.860606905012546</v>
      </c>
      <c r="V77" s="94"/>
      <c r="W77" s="94">
        <v>2650.7692679999996</v>
      </c>
      <c r="X77" s="94">
        <v>3205.318675</v>
      </c>
      <c r="Y77" s="94"/>
      <c r="Z77" s="94">
        <f t="shared" si="30"/>
        <v>20.920319761304874</v>
      </c>
      <c r="AA77" s="94"/>
      <c r="AB77" s="37" t="s">
        <v>149</v>
      </c>
      <c r="AC77" s="40" t="s">
        <v>151</v>
      </c>
      <c r="AF77" s="78"/>
      <c r="AG77" s="66"/>
      <c r="AJ77" s="64"/>
      <c r="AK77" s="65"/>
    </row>
    <row r="78" spans="1:39" ht="21.95" customHeight="1" x14ac:dyDescent="0.25">
      <c r="A78" s="38" t="s">
        <v>152</v>
      </c>
      <c r="B78" s="3" t="s">
        <v>153</v>
      </c>
      <c r="C78" s="93">
        <v>502.94118599999996</v>
      </c>
      <c r="D78" s="93">
        <v>499.62988600000006</v>
      </c>
      <c r="E78" s="93">
        <v>668.59855500000015</v>
      </c>
      <c r="F78" s="93">
        <v>715.58464599999991</v>
      </c>
      <c r="G78" s="93">
        <v>754.00677199999996</v>
      </c>
      <c r="H78" s="93">
        <v>732.88152200000002</v>
      </c>
      <c r="I78" s="93">
        <v>667.84704899999997</v>
      </c>
      <c r="J78" s="93">
        <v>615.66808600000002</v>
      </c>
      <c r="K78" s="93">
        <v>668.41387200000008</v>
      </c>
      <c r="L78" s="93"/>
      <c r="M78" s="94" t="e">
        <f>+C78/#REF!*100-100</f>
        <v>#REF!</v>
      </c>
      <c r="N78" s="94">
        <f t="shared" ref="N78:N84" si="32">+D78/C78*100-100</f>
        <v>-0.65838712202820204</v>
      </c>
      <c r="O78" s="94">
        <f t="shared" ref="O78:U94" si="33">+E78/D78*100-100</f>
        <v>33.818767398553916</v>
      </c>
      <c r="P78" s="94">
        <f t="shared" ref="P78:U79" si="34">+F78/E78*100-100</f>
        <v>7.0275489901409998</v>
      </c>
      <c r="Q78" s="94">
        <f t="shared" si="34"/>
        <v>5.3693334834353124</v>
      </c>
      <c r="R78" s="94">
        <f t="shared" si="34"/>
        <v>-2.801732130862078</v>
      </c>
      <c r="S78" s="94">
        <f t="shared" si="34"/>
        <v>-8.8738044346545877</v>
      </c>
      <c r="T78" s="94">
        <f t="shared" si="34"/>
        <v>-7.8130109398746441</v>
      </c>
      <c r="U78" s="94">
        <f t="shared" si="34"/>
        <v>8.5672438119522809</v>
      </c>
      <c r="V78" s="94"/>
      <c r="W78" s="94">
        <v>584.52181300000007</v>
      </c>
      <c r="X78" s="94">
        <v>723.9458360000001</v>
      </c>
      <c r="Y78" s="94"/>
      <c r="Z78" s="94">
        <f t="shared" si="30"/>
        <v>23.852663818381746</v>
      </c>
      <c r="AA78" s="94"/>
      <c r="AB78" s="37" t="s">
        <v>152</v>
      </c>
      <c r="AC78" s="40" t="s">
        <v>154</v>
      </c>
      <c r="AF78" s="78"/>
      <c r="AG78" s="66"/>
      <c r="AJ78" s="64"/>
      <c r="AK78" s="65"/>
    </row>
    <row r="79" spans="1:39" ht="21.95" customHeight="1" x14ac:dyDescent="0.25">
      <c r="A79" s="38" t="s">
        <v>155</v>
      </c>
      <c r="B79" s="3" t="s">
        <v>156</v>
      </c>
      <c r="C79" s="93">
        <v>2454.8795479999994</v>
      </c>
      <c r="D79" s="93">
        <v>2907.0014250000004</v>
      </c>
      <c r="E79" s="93">
        <v>3672.9542430000001</v>
      </c>
      <c r="F79" s="93">
        <v>3770.2876750000005</v>
      </c>
      <c r="G79" s="93">
        <v>4277.9697809999998</v>
      </c>
      <c r="H79" s="93">
        <v>4461.4955849999997</v>
      </c>
      <c r="I79" s="93">
        <v>3894.8244159999995</v>
      </c>
      <c r="J79" s="93">
        <v>3793.4774819999993</v>
      </c>
      <c r="K79" s="93">
        <v>4348.1331870000004</v>
      </c>
      <c r="L79" s="93"/>
      <c r="M79" s="94" t="e">
        <f>+C79/#REF!*100-100</f>
        <v>#REF!</v>
      </c>
      <c r="N79" s="94">
        <f t="shared" si="32"/>
        <v>18.417273359434134</v>
      </c>
      <c r="O79" s="94">
        <f t="shared" si="33"/>
        <v>26.348553234713322</v>
      </c>
      <c r="P79" s="94">
        <f t="shared" si="34"/>
        <v>2.6500039358100054</v>
      </c>
      <c r="Q79" s="94">
        <f t="shared" si="34"/>
        <v>13.465341368149026</v>
      </c>
      <c r="R79" s="94">
        <f t="shared" si="34"/>
        <v>4.2900210472524662</v>
      </c>
      <c r="S79" s="94">
        <f t="shared" si="34"/>
        <v>-12.701372403128801</v>
      </c>
      <c r="T79" s="94">
        <f t="shared" si="34"/>
        <v>-2.6020924995659698</v>
      </c>
      <c r="U79" s="94">
        <f t="shared" si="34"/>
        <v>14.621299523506721</v>
      </c>
      <c r="V79" s="94"/>
      <c r="W79" s="94">
        <v>3936.7802990000009</v>
      </c>
      <c r="X79" s="94">
        <v>4680.9739980000004</v>
      </c>
      <c r="Y79" s="94"/>
      <c r="Z79" s="94">
        <f t="shared" si="30"/>
        <v>18.903612660046978</v>
      </c>
      <c r="AA79" s="94"/>
      <c r="AB79" s="37" t="s">
        <v>155</v>
      </c>
      <c r="AC79" s="41" t="s">
        <v>157</v>
      </c>
      <c r="AF79" s="77"/>
      <c r="AG79" s="64"/>
      <c r="AK79" s="65"/>
    </row>
    <row r="80" spans="1:39" ht="21.95" customHeight="1" x14ac:dyDescent="0.25">
      <c r="A80" s="38" t="s">
        <v>158</v>
      </c>
      <c r="B80" s="3" t="s">
        <v>159</v>
      </c>
      <c r="C80" s="93">
        <v>100.47965499999999</v>
      </c>
      <c r="D80" s="93">
        <v>133.809043</v>
      </c>
      <c r="E80" s="93">
        <v>140.15694500000001</v>
      </c>
      <c r="F80" s="93">
        <v>147.96090200000003</v>
      </c>
      <c r="G80" s="93">
        <v>177.573125</v>
      </c>
      <c r="H80" s="93">
        <v>188.97196500000001</v>
      </c>
      <c r="I80" s="93">
        <v>185.091025</v>
      </c>
      <c r="J80" s="93">
        <v>160.201921</v>
      </c>
      <c r="K80" s="93">
        <v>164.19798200000002</v>
      </c>
      <c r="L80" s="93"/>
      <c r="M80" s="94" t="e">
        <f>+C80/#REF!*100-100</f>
        <v>#REF!</v>
      </c>
      <c r="N80" s="94">
        <f t="shared" si="32"/>
        <v>33.170285069151561</v>
      </c>
      <c r="O80" s="94">
        <f t="shared" si="33"/>
        <v>4.7440007473934287</v>
      </c>
      <c r="P80" s="94">
        <f t="shared" si="33"/>
        <v>5.5680130585038228</v>
      </c>
      <c r="Q80" s="94">
        <f t="shared" si="33"/>
        <v>20.013545875788168</v>
      </c>
      <c r="R80" s="94">
        <f t="shared" si="33"/>
        <v>6.4192371452605812</v>
      </c>
      <c r="S80" s="94">
        <f t="shared" si="33"/>
        <v>-2.0537120413602139</v>
      </c>
      <c r="T80" s="94">
        <f t="shared" si="33"/>
        <v>-13.446953465193673</v>
      </c>
      <c r="U80" s="94">
        <f t="shared" si="33"/>
        <v>2.4943901889915736</v>
      </c>
      <c r="V80" s="94"/>
      <c r="W80" s="94">
        <v>148.67853500000001</v>
      </c>
      <c r="X80" s="94">
        <v>147.150845</v>
      </c>
      <c r="Y80" s="94"/>
      <c r="Z80" s="94">
        <f t="shared" si="30"/>
        <v>-1.0275121422201308</v>
      </c>
      <c r="AA80" s="94"/>
      <c r="AB80" s="37" t="s">
        <v>158</v>
      </c>
      <c r="AC80" s="40" t="s">
        <v>160</v>
      </c>
      <c r="AF80" s="77"/>
      <c r="AG80" s="64"/>
      <c r="AJ80" s="64"/>
      <c r="AK80" s="65"/>
    </row>
    <row r="81" spans="1:37" ht="21.95" customHeight="1" x14ac:dyDescent="0.25">
      <c r="A81" s="38" t="s">
        <v>161</v>
      </c>
      <c r="B81" s="3" t="s">
        <v>162</v>
      </c>
      <c r="C81" s="93">
        <v>1879.5789520000001</v>
      </c>
      <c r="D81" s="93">
        <v>1898.7102529999997</v>
      </c>
      <c r="E81" s="93">
        <v>2057.7841520000002</v>
      </c>
      <c r="F81" s="93">
        <v>2474.7635649999997</v>
      </c>
      <c r="G81" s="93">
        <v>2035.5824069999999</v>
      </c>
      <c r="H81" s="93">
        <v>2198.2166689999999</v>
      </c>
      <c r="I81" s="93">
        <v>1900.0834779999998</v>
      </c>
      <c r="J81" s="93">
        <v>1739.6734070000002</v>
      </c>
      <c r="K81" s="93">
        <v>1787.212814</v>
      </c>
      <c r="L81" s="93"/>
      <c r="M81" s="94" t="e">
        <f>+C81/#REF!*100-100</f>
        <v>#REF!</v>
      </c>
      <c r="N81" s="94">
        <f t="shared" si="32"/>
        <v>1.0178503531145964</v>
      </c>
      <c r="O81" s="94">
        <f t="shared" si="33"/>
        <v>8.3779975774956057</v>
      </c>
      <c r="P81" s="94">
        <f t="shared" si="33"/>
        <v>20.263515616772978</v>
      </c>
      <c r="Q81" s="94">
        <f t="shared" si="33"/>
        <v>-17.746388552475707</v>
      </c>
      <c r="R81" s="94">
        <f t="shared" si="33"/>
        <v>7.9895690511339694</v>
      </c>
      <c r="S81" s="94">
        <f t="shared" si="33"/>
        <v>-13.562502514168685</v>
      </c>
      <c r="T81" s="94">
        <f t="shared" si="33"/>
        <v>-8.4422643982381658</v>
      </c>
      <c r="U81" s="94">
        <f t="shared" si="33"/>
        <v>2.7326627405301025</v>
      </c>
      <c r="V81" s="94"/>
      <c r="W81" s="94">
        <v>1567.6080670000003</v>
      </c>
      <c r="X81" s="94">
        <v>1581.9924640000002</v>
      </c>
      <c r="Y81" s="94"/>
      <c r="Z81" s="94">
        <f t="shared" si="30"/>
        <v>0.91760161884901836</v>
      </c>
      <c r="AA81" s="94"/>
      <c r="AB81" s="37" t="s">
        <v>161</v>
      </c>
      <c r="AC81" s="41" t="s">
        <v>163</v>
      </c>
      <c r="AF81" s="78"/>
      <c r="AG81" s="66"/>
      <c r="AJ81" s="64"/>
      <c r="AK81" s="65"/>
    </row>
    <row r="82" spans="1:37" ht="21.95" customHeight="1" x14ac:dyDescent="0.25">
      <c r="A82" s="38" t="s">
        <v>164</v>
      </c>
      <c r="B82" s="3" t="s">
        <v>165</v>
      </c>
      <c r="C82" s="93">
        <v>6346.9058700000014</v>
      </c>
      <c r="D82" s="93">
        <v>7339.578939</v>
      </c>
      <c r="E82" s="93">
        <v>8669.0658179999991</v>
      </c>
      <c r="F82" s="93">
        <v>9021.2384139999995</v>
      </c>
      <c r="G82" s="93">
        <v>9663.9044050000011</v>
      </c>
      <c r="H82" s="93">
        <v>9777.7978110000004</v>
      </c>
      <c r="I82" s="93">
        <v>8516.9919939999982</v>
      </c>
      <c r="J82" s="93">
        <v>8325.1989939999985</v>
      </c>
      <c r="K82" s="93">
        <v>8775.560043999998</v>
      </c>
      <c r="L82" s="93"/>
      <c r="M82" s="94" t="e">
        <f>+C82/#REF!*100-100</f>
        <v>#REF!</v>
      </c>
      <c r="N82" s="94">
        <f t="shared" si="32"/>
        <v>15.640267704175017</v>
      </c>
      <c r="O82" s="94">
        <f>SUM(O54)</f>
        <v>16.267808138597189</v>
      </c>
      <c r="P82" s="94">
        <f t="shared" si="33"/>
        <v>4.0624053778524569</v>
      </c>
      <c r="Q82" s="94">
        <f t="shared" si="33"/>
        <v>7.1239220327294959</v>
      </c>
      <c r="R82" s="94">
        <f t="shared" si="33"/>
        <v>1.1785444187659095</v>
      </c>
      <c r="S82" s="94">
        <f t="shared" si="33"/>
        <v>-12.894578527504407</v>
      </c>
      <c r="T82" s="94">
        <f t="shared" si="33"/>
        <v>-2.2518865831400774</v>
      </c>
      <c r="U82" s="94">
        <f t="shared" si="33"/>
        <v>5.4096130353709952</v>
      </c>
      <c r="V82" s="94"/>
      <c r="W82" s="94">
        <v>7911.2592379999987</v>
      </c>
      <c r="X82" s="94">
        <v>8904.2403279999999</v>
      </c>
      <c r="Y82" s="94"/>
      <c r="Z82" s="94">
        <f t="shared" si="30"/>
        <v>12.551492248293853</v>
      </c>
      <c r="AA82" s="94"/>
      <c r="AB82" s="37" t="s">
        <v>164</v>
      </c>
      <c r="AC82" s="41" t="s">
        <v>166</v>
      </c>
      <c r="AF82" s="78"/>
      <c r="AG82" s="66"/>
      <c r="AJ82" s="64"/>
      <c r="AK82" s="65"/>
    </row>
    <row r="83" spans="1:37" ht="21.95" customHeight="1" x14ac:dyDescent="0.25">
      <c r="A83" s="38" t="s">
        <v>167</v>
      </c>
      <c r="B83" s="3" t="s">
        <v>168</v>
      </c>
      <c r="C83" s="93">
        <v>11891.197570999999</v>
      </c>
      <c r="D83" s="93">
        <v>13522.24459</v>
      </c>
      <c r="E83" s="93">
        <v>15444.543975000002</v>
      </c>
      <c r="F83" s="93">
        <v>14664.192085999999</v>
      </c>
      <c r="G83" s="93">
        <v>16528.654941000001</v>
      </c>
      <c r="H83" s="93">
        <v>17435.680157000003</v>
      </c>
      <c r="I83" s="93">
        <v>16870.974156</v>
      </c>
      <c r="J83" s="93">
        <v>19272.518348000001</v>
      </c>
      <c r="K83" s="93">
        <v>23469.407174000004</v>
      </c>
      <c r="L83" s="93"/>
      <c r="M83" s="94" t="e">
        <f>+C83/#REF!*100-100</f>
        <v>#REF!</v>
      </c>
      <c r="N83" s="94">
        <f t="shared" si="32"/>
        <v>13.716423507904409</v>
      </c>
      <c r="O83" s="94">
        <f t="shared" si="33"/>
        <v>14.215830605679059</v>
      </c>
      <c r="P83" s="94">
        <f t="shared" si="33"/>
        <v>-5.0526055690809244</v>
      </c>
      <c r="Q83" s="94">
        <f t="shared" si="33"/>
        <v>12.714391928758346</v>
      </c>
      <c r="R83" s="94">
        <f t="shared" si="33"/>
        <v>5.4875924219949042</v>
      </c>
      <c r="S83" s="94">
        <f t="shared" si="33"/>
        <v>-3.2387953662552604</v>
      </c>
      <c r="T83" s="94">
        <f t="shared" si="33"/>
        <v>14.234768957582176</v>
      </c>
      <c r="U83" s="94">
        <f t="shared" si="33"/>
        <v>21.776546013435421</v>
      </c>
      <c r="V83" s="94"/>
      <c r="W83" s="94">
        <v>21431.507374999997</v>
      </c>
      <c r="X83" s="94">
        <v>23926.189210999997</v>
      </c>
      <c r="Y83" s="94"/>
      <c r="Z83" s="94">
        <f t="shared" si="30"/>
        <v>11.640253727136633</v>
      </c>
      <c r="AA83" s="94"/>
      <c r="AB83" s="37" t="s">
        <v>167</v>
      </c>
      <c r="AC83" s="40" t="s">
        <v>169</v>
      </c>
      <c r="AE83" s="61"/>
      <c r="AF83" s="78"/>
      <c r="AG83" s="66"/>
      <c r="AJ83" s="64"/>
      <c r="AK83" s="65"/>
    </row>
    <row r="84" spans="1:37" ht="21.95" customHeight="1" x14ac:dyDescent="0.25">
      <c r="A84" s="38" t="s">
        <v>170</v>
      </c>
      <c r="B84" s="3" t="s">
        <v>171</v>
      </c>
      <c r="C84" s="93">
        <v>2189.7217249999999</v>
      </c>
      <c r="D84" s="93">
        <v>1414.2346789999997</v>
      </c>
      <c r="E84" s="93">
        <v>1721.6609749999998</v>
      </c>
      <c r="F84" s="93">
        <v>1432.523299</v>
      </c>
      <c r="G84" s="93">
        <v>2003.0824930000003</v>
      </c>
      <c r="H84" s="93">
        <v>2008.8009439999998</v>
      </c>
      <c r="I84" s="93">
        <v>1772.2145209999999</v>
      </c>
      <c r="J84" s="93">
        <v>1734.684974</v>
      </c>
      <c r="K84" s="93">
        <v>2922.8215029999997</v>
      </c>
      <c r="L84" s="93"/>
      <c r="M84" s="94" t="e">
        <f>+C84/#REF!*100-100</f>
        <v>#REF!</v>
      </c>
      <c r="N84" s="94">
        <f t="shared" si="32"/>
        <v>-35.414867430243916</v>
      </c>
      <c r="O84" s="94">
        <f t="shared" si="33"/>
        <v>21.737997276193227</v>
      </c>
      <c r="P84" s="94">
        <f t="shared" si="33"/>
        <v>-16.79411220899631</v>
      </c>
      <c r="Q84" s="94">
        <f t="shared" si="33"/>
        <v>39.828964345521626</v>
      </c>
      <c r="R84" s="94">
        <f t="shared" si="33"/>
        <v>0.28548255101740949</v>
      </c>
      <c r="S84" s="94">
        <f t="shared" si="33"/>
        <v>-11.777494614717781</v>
      </c>
      <c r="T84" s="94">
        <f t="shared" si="33"/>
        <v>-2.1176638920001238</v>
      </c>
      <c r="U84" s="94">
        <f t="shared" si="33"/>
        <v>68.492927926866315</v>
      </c>
      <c r="V84" s="94"/>
      <c r="W84" s="94">
        <v>2726.9766689999997</v>
      </c>
      <c r="X84" s="94">
        <v>1771.5475260000001</v>
      </c>
      <c r="Y84" s="94"/>
      <c r="Z84" s="94">
        <f t="shared" si="30"/>
        <v>-35.036205254750556</v>
      </c>
      <c r="AA84" s="94"/>
      <c r="AB84" s="37" t="s">
        <v>170</v>
      </c>
      <c r="AC84" s="40" t="s">
        <v>172</v>
      </c>
      <c r="AF84" s="78"/>
      <c r="AG84" s="66"/>
      <c r="AJ84" s="64"/>
      <c r="AK84" s="65"/>
    </row>
    <row r="85" spans="1:37" ht="21.95" customHeight="1" x14ac:dyDescent="0.25">
      <c r="A85" s="38"/>
      <c r="B85" s="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37"/>
      <c r="AC85" s="40"/>
      <c r="AF85" s="78"/>
      <c r="AG85" s="66"/>
      <c r="AJ85" s="64"/>
      <c r="AK85" s="65"/>
    </row>
    <row r="86" spans="1:37" ht="21.95" customHeight="1" x14ac:dyDescent="0.25">
      <c r="A86" s="60" t="s">
        <v>173</v>
      </c>
      <c r="B86" s="1"/>
      <c r="C86" s="85">
        <v>17580.747137999999</v>
      </c>
      <c r="D86" s="100">
        <v>19763.064225000002</v>
      </c>
      <c r="E86" s="100">
        <v>22463.904522999997</v>
      </c>
      <c r="F86" s="100">
        <v>24317.643958999997</v>
      </c>
      <c r="G86" s="100">
        <v>27290.202049</v>
      </c>
      <c r="H86" s="100">
        <v>30123.822017000006</v>
      </c>
      <c r="I86" s="100">
        <v>27260.970641</v>
      </c>
      <c r="J86" s="100">
        <v>26971.087287000002</v>
      </c>
      <c r="K86" s="100">
        <v>27862.746601999999</v>
      </c>
      <c r="L86" s="92"/>
      <c r="M86" s="94" t="e">
        <f>+C86/#REF!*100-100</f>
        <v>#REF!</v>
      </c>
      <c r="N86" s="92">
        <f t="shared" ref="N86:N94" si="35">+D86/C86*100-100</f>
        <v>12.413107758560614</v>
      </c>
      <c r="O86" s="92">
        <f t="shared" si="33"/>
        <v>13.666100900403237</v>
      </c>
      <c r="P86" s="92">
        <f t="shared" si="33"/>
        <v>8.2520802832918889</v>
      </c>
      <c r="Q86" s="92">
        <f t="shared" si="33"/>
        <v>12.223873723177263</v>
      </c>
      <c r="R86" s="92">
        <f t="shared" si="33"/>
        <v>10.383286876777959</v>
      </c>
      <c r="S86" s="92">
        <f t="shared" si="33"/>
        <v>-9.5036127035420463</v>
      </c>
      <c r="T86" s="92">
        <f t="shared" si="33"/>
        <v>-1.0633640225708518</v>
      </c>
      <c r="U86" s="92">
        <f t="shared" si="33"/>
        <v>3.305982089308543</v>
      </c>
      <c r="V86" s="92"/>
      <c r="W86" s="92">
        <v>25429.036037000002</v>
      </c>
      <c r="X86" s="92">
        <v>27548.927031000007</v>
      </c>
      <c r="Y86" s="92"/>
      <c r="Z86" s="92">
        <f t="shared" si="30"/>
        <v>8.3364976592722613</v>
      </c>
      <c r="AA86" s="92"/>
      <c r="AB86" s="10" t="s">
        <v>174</v>
      </c>
      <c r="AC86" s="29"/>
      <c r="AF86" s="78"/>
      <c r="AG86" s="66"/>
      <c r="AJ86" s="64"/>
      <c r="AK86" s="65"/>
    </row>
    <row r="87" spans="1:37" ht="21.95" customHeight="1" x14ac:dyDescent="0.25">
      <c r="A87" s="38" t="s">
        <v>175</v>
      </c>
      <c r="B87" s="3" t="s">
        <v>176</v>
      </c>
      <c r="C87" s="93">
        <v>1129.125863</v>
      </c>
      <c r="D87" s="93">
        <v>1183.4866929999998</v>
      </c>
      <c r="E87" s="93">
        <v>1434.5680379999999</v>
      </c>
      <c r="F87" s="93">
        <v>1516.451153</v>
      </c>
      <c r="G87" s="93">
        <v>1633.354675</v>
      </c>
      <c r="H87" s="93">
        <v>1642.2457569999999</v>
      </c>
      <c r="I87" s="93">
        <v>1461.243207</v>
      </c>
      <c r="J87" s="93">
        <v>1390.2547680000002</v>
      </c>
      <c r="K87" s="93">
        <v>1516.3315110000001</v>
      </c>
      <c r="L87" s="93"/>
      <c r="M87" s="94" t="e">
        <f>+C87/#REF!*100-100</f>
        <v>#REF!</v>
      </c>
      <c r="N87" s="94">
        <f t="shared" si="35"/>
        <v>4.8144172214395411</v>
      </c>
      <c r="O87" s="94">
        <f t="shared" si="33"/>
        <v>21.215392322117154</v>
      </c>
      <c r="P87" s="94">
        <f t="shared" si="33"/>
        <v>5.7078585909495985</v>
      </c>
      <c r="Q87" s="94">
        <f t="shared" si="33"/>
        <v>7.7090199554881451</v>
      </c>
      <c r="R87" s="94">
        <f t="shared" si="33"/>
        <v>0.54434484659616089</v>
      </c>
      <c r="S87" s="94">
        <f t="shared" si="33"/>
        <v>-11.021648205116961</v>
      </c>
      <c r="T87" s="94">
        <f t="shared" si="33"/>
        <v>-4.8580851332573332</v>
      </c>
      <c r="U87" s="94">
        <f t="shared" si="33"/>
        <v>9.0686071288481855</v>
      </c>
      <c r="V87" s="94"/>
      <c r="W87" s="94">
        <v>1379.1129880000001</v>
      </c>
      <c r="X87" s="94">
        <v>1563.243751</v>
      </c>
      <c r="Y87" s="94"/>
      <c r="Z87" s="94">
        <f t="shared" si="30"/>
        <v>13.351390683879186</v>
      </c>
      <c r="AA87" s="94"/>
      <c r="AB87" s="37" t="s">
        <v>175</v>
      </c>
      <c r="AC87" s="40" t="s">
        <v>177</v>
      </c>
      <c r="AF87" s="78"/>
      <c r="AG87" s="66"/>
      <c r="AJ87" s="64"/>
      <c r="AK87" s="65"/>
    </row>
    <row r="88" spans="1:37" ht="21.95" customHeight="1" x14ac:dyDescent="0.2">
      <c r="A88" s="38" t="s">
        <v>178</v>
      </c>
      <c r="B88" s="3" t="s">
        <v>179</v>
      </c>
      <c r="C88" s="93">
        <v>1180.727738</v>
      </c>
      <c r="D88" s="93">
        <v>1393.2054010000002</v>
      </c>
      <c r="E88" s="93">
        <v>1631.7690459999999</v>
      </c>
      <c r="F88" s="93">
        <v>1866.16245</v>
      </c>
      <c r="G88" s="93">
        <v>2185.0361619999999</v>
      </c>
      <c r="H88" s="93">
        <v>2376.9011939999996</v>
      </c>
      <c r="I88" s="93">
        <v>2226.6842820000002</v>
      </c>
      <c r="J88" s="93">
        <v>2201.6434030000005</v>
      </c>
      <c r="K88" s="93">
        <v>2323.5134390000003</v>
      </c>
      <c r="L88" s="93"/>
      <c r="M88" s="94" t="e">
        <f>+C88/#REF!*100-100</f>
        <v>#REF!</v>
      </c>
      <c r="N88" s="94">
        <f t="shared" si="35"/>
        <v>17.995483307600594</v>
      </c>
      <c r="O88" s="94">
        <f>+E88/D88*100-100</f>
        <v>17.123364927294006</v>
      </c>
      <c r="P88" s="94">
        <f t="shared" si="33"/>
        <v>14.364373719097998</v>
      </c>
      <c r="Q88" s="94">
        <f t="shared" si="33"/>
        <v>17.087135795707383</v>
      </c>
      <c r="R88" s="94">
        <f t="shared" si="33"/>
        <v>8.7808630052320211</v>
      </c>
      <c r="S88" s="94">
        <f t="shared" si="33"/>
        <v>-6.319863542464077</v>
      </c>
      <c r="T88" s="94">
        <f t="shared" si="33"/>
        <v>-1.1245814775998753</v>
      </c>
      <c r="U88" s="94">
        <f t="shared" si="33"/>
        <v>5.53541213049931</v>
      </c>
      <c r="V88" s="94"/>
      <c r="W88" s="94">
        <v>2098.3974900000003</v>
      </c>
      <c r="X88" s="94">
        <v>2409.6954499999997</v>
      </c>
      <c r="Y88" s="94"/>
      <c r="Z88" s="94">
        <f t="shared" si="30"/>
        <v>14.835032994630554</v>
      </c>
      <c r="AA88" s="94"/>
      <c r="AB88" s="37" t="s">
        <v>178</v>
      </c>
      <c r="AC88" s="41" t="s">
        <v>180</v>
      </c>
      <c r="AJ88" s="64"/>
      <c r="AK88" s="65"/>
    </row>
    <row r="89" spans="1:37" ht="21.95" customHeight="1" x14ac:dyDescent="0.2">
      <c r="A89" s="38" t="s">
        <v>181</v>
      </c>
      <c r="B89" s="3" t="s">
        <v>182</v>
      </c>
      <c r="C89" s="93">
        <v>111.12951900000002</v>
      </c>
      <c r="D89" s="93">
        <v>140.65260899999998</v>
      </c>
      <c r="E89" s="93">
        <v>186.52256100000002</v>
      </c>
      <c r="F89" s="93">
        <v>197.245125</v>
      </c>
      <c r="G89" s="93">
        <v>191.13857199999998</v>
      </c>
      <c r="H89" s="93">
        <v>195.908016</v>
      </c>
      <c r="I89" s="93">
        <v>156.169363</v>
      </c>
      <c r="J89" s="93">
        <v>131.98196200000001</v>
      </c>
      <c r="K89" s="93">
        <v>144.72546499999999</v>
      </c>
      <c r="L89" s="93"/>
      <c r="M89" s="94" t="e">
        <f>+C89/#REF!*100-100</f>
        <v>#REF!</v>
      </c>
      <c r="N89" s="94">
        <f t="shared" si="35"/>
        <v>26.566379721305154</v>
      </c>
      <c r="O89" s="94">
        <f t="shared" si="33"/>
        <v>32.61222975252457</v>
      </c>
      <c r="P89" s="94">
        <f t="shared" si="33"/>
        <v>5.7486686556914606</v>
      </c>
      <c r="Q89" s="94">
        <f t="shared" si="33"/>
        <v>-3.0959208751040137</v>
      </c>
      <c r="R89" s="94">
        <f t="shared" si="33"/>
        <v>2.4952807536932085</v>
      </c>
      <c r="S89" s="94">
        <f t="shared" si="33"/>
        <v>-20.284342525320653</v>
      </c>
      <c r="T89" s="94">
        <f t="shared" si="33"/>
        <v>-15.487929601147172</v>
      </c>
      <c r="U89" s="94">
        <f t="shared" si="33"/>
        <v>9.6554883765100925</v>
      </c>
      <c r="V89" s="94"/>
      <c r="W89" s="94">
        <v>130.95068599999999</v>
      </c>
      <c r="X89" s="94">
        <v>157.68067400000001</v>
      </c>
      <c r="Y89" s="94"/>
      <c r="Z89" s="94">
        <f t="shared" si="30"/>
        <v>20.412255037747585</v>
      </c>
      <c r="AA89" s="94"/>
      <c r="AB89" s="37" t="s">
        <v>181</v>
      </c>
      <c r="AC89" s="40" t="s">
        <v>183</v>
      </c>
      <c r="AJ89" s="64"/>
      <c r="AK89" s="65"/>
    </row>
    <row r="90" spans="1:37" ht="21.95" customHeight="1" x14ac:dyDescent="0.2">
      <c r="A90" s="38" t="s">
        <v>184</v>
      </c>
      <c r="B90" s="3" t="s">
        <v>185</v>
      </c>
      <c r="C90" s="93">
        <v>11553.511153000001</v>
      </c>
      <c r="D90" s="93">
        <v>12745.640499999998</v>
      </c>
      <c r="E90" s="93">
        <v>13945.010196000001</v>
      </c>
      <c r="F90" s="93">
        <v>14276.791625999998</v>
      </c>
      <c r="G90" s="93">
        <v>15394.669782999998</v>
      </c>
      <c r="H90" s="93">
        <v>16667.624429</v>
      </c>
      <c r="I90" s="93">
        <v>15118.480820000002</v>
      </c>
      <c r="J90" s="93">
        <v>15047.490298999999</v>
      </c>
      <c r="K90" s="93">
        <v>15088.069272000001</v>
      </c>
      <c r="L90" s="93"/>
      <c r="M90" s="94" t="e">
        <f>+C90/#REF!*100-100</f>
        <v>#REF!</v>
      </c>
      <c r="N90" s="94">
        <f t="shared" si="35"/>
        <v>10.318329477618988</v>
      </c>
      <c r="O90" s="94">
        <f t="shared" si="33"/>
        <v>9.4100386402707841</v>
      </c>
      <c r="P90" s="94">
        <f t="shared" si="33"/>
        <v>2.3792125307672052</v>
      </c>
      <c r="Q90" s="94">
        <f t="shared" si="33"/>
        <v>7.830037632293994</v>
      </c>
      <c r="R90" s="94">
        <f t="shared" si="33"/>
        <v>8.2688012405806717</v>
      </c>
      <c r="S90" s="94">
        <f t="shared" si="33"/>
        <v>-9.2943275485895924</v>
      </c>
      <c r="T90" s="94">
        <f t="shared" si="33"/>
        <v>-0.46956120687794112</v>
      </c>
      <c r="U90" s="94">
        <f t="shared" si="33"/>
        <v>0.26967269753082235</v>
      </c>
      <c r="V90" s="94"/>
      <c r="W90" s="94">
        <v>13824.206242999997</v>
      </c>
      <c r="X90" s="94">
        <v>14498.119369</v>
      </c>
      <c r="Y90" s="94"/>
      <c r="Z90" s="94">
        <f t="shared" si="30"/>
        <v>4.8748775456185385</v>
      </c>
      <c r="AA90" s="94"/>
      <c r="AB90" s="37" t="s">
        <v>184</v>
      </c>
      <c r="AC90" s="40" t="s">
        <v>186</v>
      </c>
      <c r="AJ90" s="64"/>
      <c r="AK90" s="65"/>
    </row>
    <row r="91" spans="1:37" ht="21.95" customHeight="1" x14ac:dyDescent="0.25">
      <c r="A91" s="38" t="s">
        <v>187</v>
      </c>
      <c r="B91" s="3" t="s">
        <v>188</v>
      </c>
      <c r="C91" s="93">
        <v>289.47260299999999</v>
      </c>
      <c r="D91" s="93">
        <v>395.62411100000003</v>
      </c>
      <c r="E91" s="93">
        <v>441.24690199999998</v>
      </c>
      <c r="F91" s="93">
        <v>545.92317200000002</v>
      </c>
      <c r="G91" s="93">
        <v>723.21948099999997</v>
      </c>
      <c r="H91" s="93">
        <v>719.25805800000001</v>
      </c>
      <c r="I91" s="93">
        <v>670.43200700000011</v>
      </c>
      <c r="J91" s="93">
        <v>704.16332399999999</v>
      </c>
      <c r="K91" s="93">
        <v>765.97161800000015</v>
      </c>
      <c r="L91" s="93"/>
      <c r="M91" s="94" t="e">
        <f>+C91/#REF!*100-100</f>
        <v>#REF!</v>
      </c>
      <c r="N91" s="94">
        <f t="shared" si="35"/>
        <v>36.670657913695578</v>
      </c>
      <c r="O91" s="94">
        <f t="shared" si="33"/>
        <v>11.531853021971131</v>
      </c>
      <c r="P91" s="94">
        <f t="shared" si="33"/>
        <v>23.72283397924005</v>
      </c>
      <c r="Q91" s="94">
        <f t="shared" si="33"/>
        <v>32.476421242657921</v>
      </c>
      <c r="R91" s="94">
        <f t="shared" si="33"/>
        <v>-0.5477483812413908</v>
      </c>
      <c r="S91" s="94">
        <f t="shared" si="33"/>
        <v>-6.7883912396849269</v>
      </c>
      <c r="T91" s="94">
        <f t="shared" si="33"/>
        <v>5.0312808230827528</v>
      </c>
      <c r="U91" s="94">
        <f t="shared" si="33"/>
        <v>8.7775508739787966</v>
      </c>
      <c r="V91" s="94"/>
      <c r="W91" s="94">
        <v>709.42564600000014</v>
      </c>
      <c r="X91" s="94">
        <v>830.75238200000013</v>
      </c>
      <c r="Y91" s="94"/>
      <c r="Z91" s="94">
        <f t="shared" si="30"/>
        <v>17.102107413804994</v>
      </c>
      <c r="AA91" s="94"/>
      <c r="AB91" s="37" t="s">
        <v>187</v>
      </c>
      <c r="AC91" s="40" t="s">
        <v>189</v>
      </c>
      <c r="AF91" s="78"/>
      <c r="AG91" s="67"/>
      <c r="AJ91" s="64"/>
      <c r="AK91" s="65"/>
    </row>
    <row r="92" spans="1:37" ht="21.95" customHeight="1" x14ac:dyDescent="0.25">
      <c r="A92" s="38" t="s">
        <v>190</v>
      </c>
      <c r="B92" s="3" t="s">
        <v>191</v>
      </c>
      <c r="C92" s="93">
        <v>287.37660399999999</v>
      </c>
      <c r="D92" s="93">
        <v>319.57219199999997</v>
      </c>
      <c r="E92" s="93">
        <v>390.51950199999999</v>
      </c>
      <c r="F92" s="93">
        <v>489.68634200000002</v>
      </c>
      <c r="G92" s="93">
        <v>594.74719700000003</v>
      </c>
      <c r="H92" s="93">
        <v>627.16139800000008</v>
      </c>
      <c r="I92" s="93">
        <v>619.84458500000005</v>
      </c>
      <c r="J92" s="93">
        <v>597.94881299999997</v>
      </c>
      <c r="K92" s="93">
        <v>690.06120499999997</v>
      </c>
      <c r="L92" s="93"/>
      <c r="M92" s="94" t="e">
        <f>+C92/#REF!*100-100</f>
        <v>#REF!</v>
      </c>
      <c r="N92" s="94">
        <f t="shared" si="35"/>
        <v>11.203273875419569</v>
      </c>
      <c r="O92" s="94">
        <f t="shared" si="33"/>
        <v>22.200714510228735</v>
      </c>
      <c r="P92" s="94">
        <f t="shared" si="33"/>
        <v>25.39356920515587</v>
      </c>
      <c r="Q92" s="94">
        <f t="shared" si="33"/>
        <v>21.454724379468203</v>
      </c>
      <c r="R92" s="94">
        <f t="shared" si="33"/>
        <v>5.4500804986559785</v>
      </c>
      <c r="S92" s="94">
        <f t="shared" si="33"/>
        <v>-1.1666555089858974</v>
      </c>
      <c r="T92" s="94">
        <f t="shared" si="33"/>
        <v>-3.532461608904768</v>
      </c>
      <c r="U92" s="94">
        <f t="shared" si="33"/>
        <v>15.404728631846965</v>
      </c>
      <c r="V92" s="94"/>
      <c r="W92" s="94">
        <v>609.36102700000004</v>
      </c>
      <c r="X92" s="94">
        <v>682.43048899999997</v>
      </c>
      <c r="Y92" s="94"/>
      <c r="Z92" s="94">
        <f t="shared" si="30"/>
        <v>11.991161029732202</v>
      </c>
      <c r="AA92" s="94"/>
      <c r="AB92" s="37" t="s">
        <v>190</v>
      </c>
      <c r="AC92" s="40" t="s">
        <v>192</v>
      </c>
      <c r="AF92" s="78"/>
      <c r="AG92" s="67"/>
      <c r="AJ92" s="64"/>
      <c r="AK92" s="65"/>
    </row>
    <row r="93" spans="1:37" ht="21.95" customHeight="1" x14ac:dyDescent="0.25">
      <c r="A93" s="38" t="s">
        <v>193</v>
      </c>
      <c r="B93" s="3" t="s">
        <v>194</v>
      </c>
      <c r="C93" s="93">
        <v>38.938563000000002</v>
      </c>
      <c r="D93" s="93">
        <v>47.753846000000003</v>
      </c>
      <c r="E93" s="93">
        <v>51.736539999999998</v>
      </c>
      <c r="F93" s="93">
        <v>64.013037999999995</v>
      </c>
      <c r="G93" s="93">
        <v>74.290227999999999</v>
      </c>
      <c r="H93" s="93">
        <v>88.478286000000011</v>
      </c>
      <c r="I93" s="93">
        <v>79.724764000000008</v>
      </c>
      <c r="J93" s="93">
        <v>87.287317999999999</v>
      </c>
      <c r="K93" s="93">
        <v>106.626474</v>
      </c>
      <c r="L93" s="93"/>
      <c r="M93" s="94" t="e">
        <f>+C93/#REF!*100-100</f>
        <v>#REF!</v>
      </c>
      <c r="N93" s="94">
        <f t="shared" si="35"/>
        <v>22.63895306049173</v>
      </c>
      <c r="O93" s="94">
        <f t="shared" si="33"/>
        <v>8.340048673775911</v>
      </c>
      <c r="P93" s="94">
        <f t="shared" si="33"/>
        <v>23.728873248964845</v>
      </c>
      <c r="Q93" s="94">
        <f t="shared" si="33"/>
        <v>16.054838703327917</v>
      </c>
      <c r="R93" s="94">
        <f t="shared" si="33"/>
        <v>19.098148413274501</v>
      </c>
      <c r="S93" s="94">
        <f t="shared" si="33"/>
        <v>-9.8934127182346145</v>
      </c>
      <c r="T93" s="94">
        <f t="shared" si="33"/>
        <v>9.4858280170010829</v>
      </c>
      <c r="U93" s="94">
        <f t="shared" si="33"/>
        <v>22.155745465796088</v>
      </c>
      <c r="V93" s="94"/>
      <c r="W93" s="94">
        <v>97.797223000000002</v>
      </c>
      <c r="X93" s="94">
        <v>98.383396000000005</v>
      </c>
      <c r="Y93" s="94"/>
      <c r="Z93" s="94">
        <f t="shared" si="30"/>
        <v>0.59937591479463814</v>
      </c>
      <c r="AA93" s="94"/>
      <c r="AB93" s="37" t="s">
        <v>193</v>
      </c>
      <c r="AC93" s="41" t="s">
        <v>195</v>
      </c>
      <c r="AF93" s="78"/>
      <c r="AG93" s="67"/>
      <c r="AJ93" s="64"/>
      <c r="AK93" s="65"/>
    </row>
    <row r="94" spans="1:37" ht="21.95" customHeight="1" x14ac:dyDescent="0.25">
      <c r="A94" s="38" t="s">
        <v>196</v>
      </c>
      <c r="B94" s="3" t="s">
        <v>197</v>
      </c>
      <c r="C94" s="93">
        <v>2990.4650949999996</v>
      </c>
      <c r="D94" s="93">
        <v>3537.1288729999997</v>
      </c>
      <c r="E94" s="93">
        <v>4382.5317379999997</v>
      </c>
      <c r="F94" s="93">
        <v>5361.3710530000008</v>
      </c>
      <c r="G94" s="93">
        <v>6493.745950999999</v>
      </c>
      <c r="H94" s="93">
        <v>7806.2448789999999</v>
      </c>
      <c r="I94" s="93">
        <v>6928.3916129999989</v>
      </c>
      <c r="J94" s="93">
        <v>6810.3174000000017</v>
      </c>
      <c r="K94" s="93">
        <v>7227.4476180000001</v>
      </c>
      <c r="L94" s="93"/>
      <c r="M94" s="94" t="e">
        <f>+C94/#REF!*100-100</f>
        <v>#REF!</v>
      </c>
      <c r="N94" s="94">
        <f t="shared" si="35"/>
        <v>18.280226006115626</v>
      </c>
      <c r="O94" s="94">
        <f t="shared" si="33"/>
        <v>23.900821693357628</v>
      </c>
      <c r="P94" s="94">
        <f t="shared" si="33"/>
        <v>22.335019425248959</v>
      </c>
      <c r="Q94" s="94">
        <f t="shared" si="33"/>
        <v>21.120994738209149</v>
      </c>
      <c r="R94" s="94">
        <f t="shared" si="33"/>
        <v>20.21173815396773</v>
      </c>
      <c r="S94" s="94">
        <f t="shared" si="33"/>
        <v>-11.245525596584358</v>
      </c>
      <c r="T94" s="94">
        <f t="shared" si="33"/>
        <v>-1.7042081278784877</v>
      </c>
      <c r="U94" s="94">
        <f t="shared" si="33"/>
        <v>6.1249747038221329</v>
      </c>
      <c r="V94" s="94"/>
      <c r="W94" s="94">
        <v>6579.7847339999998</v>
      </c>
      <c r="X94" s="94">
        <v>7308.6215200000006</v>
      </c>
      <c r="Y94" s="94"/>
      <c r="Z94" s="94">
        <f t="shared" si="30"/>
        <v>11.0769092829717</v>
      </c>
      <c r="AA94" s="94"/>
      <c r="AB94" s="37" t="s">
        <v>196</v>
      </c>
      <c r="AC94" s="41" t="s">
        <v>198</v>
      </c>
      <c r="AF94" s="78"/>
      <c r="AG94" s="67"/>
      <c r="AJ94" s="64"/>
      <c r="AK94" s="65"/>
    </row>
    <row r="95" spans="1:37" ht="21.95" customHeight="1" x14ac:dyDescent="0.25">
      <c r="A95" s="38"/>
      <c r="B95" s="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37"/>
      <c r="AC95" s="41"/>
      <c r="AF95" s="78"/>
      <c r="AG95" s="67"/>
      <c r="AJ95" s="64"/>
      <c r="AK95" s="65"/>
    </row>
    <row r="96" spans="1:37" ht="21.95" customHeight="1" x14ac:dyDescent="0.25">
      <c r="A96" s="58" t="s">
        <v>199</v>
      </c>
      <c r="B96" s="8"/>
      <c r="C96" s="85">
        <v>4915.4644849999995</v>
      </c>
      <c r="D96" s="100">
        <v>2239.3736129999998</v>
      </c>
      <c r="E96" s="100">
        <v>1681.2625150000001</v>
      </c>
      <c r="F96" s="100">
        <v>13492.982113</v>
      </c>
      <c r="G96" s="100">
        <v>3649.1218390000008</v>
      </c>
      <c r="H96" s="100">
        <v>3767.9762299999993</v>
      </c>
      <c r="I96" s="100">
        <v>7720.2721729999994</v>
      </c>
      <c r="J96" s="100">
        <v>8620.9223810000003</v>
      </c>
      <c r="K96" s="100">
        <v>7020.1755779999994</v>
      </c>
      <c r="L96" s="92"/>
      <c r="M96" s="92" t="e">
        <f>+C96/#REF!*100-100</f>
        <v>#REF!</v>
      </c>
      <c r="N96" s="92">
        <f t="shared" ref="N96:U96" si="36">+D96/C96*100-100</f>
        <v>-54.442278652736519</v>
      </c>
      <c r="O96" s="92">
        <f t="shared" si="36"/>
        <v>-24.922643312400211</v>
      </c>
      <c r="P96" s="92">
        <f t="shared" si="36"/>
        <v>702.55058282792913</v>
      </c>
      <c r="Q96" s="92">
        <f t="shared" si="36"/>
        <v>-72.955408904869117</v>
      </c>
      <c r="R96" s="92">
        <f t="shared" si="36"/>
        <v>3.2570683096887052</v>
      </c>
      <c r="S96" s="92">
        <f t="shared" si="36"/>
        <v>104.89174298745513</v>
      </c>
      <c r="T96" s="92">
        <f t="shared" si="36"/>
        <v>11.666042178536557</v>
      </c>
      <c r="U96" s="92">
        <f t="shared" si="36"/>
        <v>-18.568161645068884</v>
      </c>
      <c r="V96" s="92"/>
      <c r="W96" s="92">
        <v>6874.7247929999994</v>
      </c>
      <c r="X96" s="92">
        <v>2794.1644550000001</v>
      </c>
      <c r="Y96" s="92"/>
      <c r="Z96" s="92">
        <f t="shared" si="30"/>
        <v>-59.35598094275597</v>
      </c>
      <c r="AA96" s="92"/>
      <c r="AB96" s="12" t="s">
        <v>200</v>
      </c>
      <c r="AC96" s="29"/>
      <c r="AF96" s="78"/>
      <c r="AG96" s="66"/>
      <c r="AJ96" s="64"/>
      <c r="AK96" s="65"/>
    </row>
    <row r="97" spans="1:37" ht="21.95" customHeight="1" x14ac:dyDescent="0.25">
      <c r="A97" s="120" t="s">
        <v>201</v>
      </c>
      <c r="B97" s="8"/>
      <c r="C97" s="93"/>
      <c r="D97" s="93"/>
      <c r="E97" s="93"/>
      <c r="F97" s="93"/>
      <c r="G97" s="93"/>
      <c r="H97" s="93"/>
      <c r="I97" s="93"/>
      <c r="L97" s="105"/>
      <c r="M97" s="92"/>
      <c r="N97" s="92"/>
      <c r="O97" s="92"/>
      <c r="P97" s="92"/>
      <c r="Q97" s="92"/>
      <c r="R97" s="92"/>
      <c r="S97" s="92"/>
      <c r="T97" s="92"/>
      <c r="U97" s="92"/>
      <c r="V97" s="92"/>
      <c r="Y97" s="92"/>
      <c r="Z97" s="92"/>
      <c r="AA97" s="92"/>
      <c r="AB97" s="12" t="s">
        <v>202</v>
      </c>
      <c r="AC97" s="51"/>
      <c r="AF97" s="78"/>
      <c r="AG97" s="66"/>
      <c r="AJ97" s="64"/>
      <c r="AK97" s="65"/>
    </row>
    <row r="98" spans="1:37" ht="21.95" customHeight="1" x14ac:dyDescent="0.25">
      <c r="A98" s="119">
        <v>97</v>
      </c>
      <c r="B98" s="3" t="s">
        <v>225</v>
      </c>
      <c r="C98" s="93">
        <v>4641.499949</v>
      </c>
      <c r="D98" s="93">
        <v>2072.841797</v>
      </c>
      <c r="E98" s="93">
        <v>1474.8528729999998</v>
      </c>
      <c r="F98" s="93">
        <v>13344.711684</v>
      </c>
      <c r="G98" s="93">
        <v>3349.0993049999997</v>
      </c>
      <c r="H98" s="93">
        <v>3211.978379000001</v>
      </c>
      <c r="I98" s="93">
        <v>7381.1441070000001</v>
      </c>
      <c r="J98" s="93">
        <v>8248.5408160000006</v>
      </c>
      <c r="K98" s="93">
        <v>6606.3507190000009</v>
      </c>
      <c r="L98" s="105"/>
      <c r="M98" s="92"/>
      <c r="N98" s="94">
        <f t="shared" ref="N98:U99" si="37">+D98/C98*100-100</f>
        <v>-55.341122055886501</v>
      </c>
      <c r="O98" s="94">
        <f t="shared" si="37"/>
        <v>-28.848748846412818</v>
      </c>
      <c r="P98" s="94">
        <f t="shared" si="37"/>
        <v>804.81646870006148</v>
      </c>
      <c r="Q98" s="94">
        <f t="shared" si="37"/>
        <v>-74.9031722505066</v>
      </c>
      <c r="R98" s="94">
        <f t="shared" si="37"/>
        <v>-4.0942627707481165</v>
      </c>
      <c r="S98" s="94">
        <f t="shared" si="37"/>
        <v>129.80055392832389</v>
      </c>
      <c r="T98" s="94">
        <f t="shared" si="37"/>
        <v>11.75152112498921</v>
      </c>
      <c r="U98" s="94">
        <f t="shared" si="37"/>
        <v>-19.908855804102743</v>
      </c>
      <c r="V98" s="92"/>
      <c r="W98" s="94">
        <v>6490.9044160000012</v>
      </c>
      <c r="X98" s="94">
        <v>2517.947373</v>
      </c>
      <c r="Y98" s="92"/>
      <c r="Z98" s="94">
        <f t="shared" si="30"/>
        <v>-61.208065754391797</v>
      </c>
      <c r="AA98" s="92"/>
      <c r="AB98" s="121">
        <v>486.46191399999998</v>
      </c>
      <c r="AC98" s="40" t="s">
        <v>226</v>
      </c>
      <c r="AF98" s="78"/>
      <c r="AG98" s="66"/>
      <c r="AJ98" s="64"/>
      <c r="AK98" s="65"/>
    </row>
    <row r="99" spans="1:37" ht="21.95" customHeight="1" x14ac:dyDescent="0.25">
      <c r="A99" s="122" t="s">
        <v>203</v>
      </c>
      <c r="B99" s="123"/>
      <c r="C99" s="102">
        <v>102142.612603</v>
      </c>
      <c r="D99" s="102">
        <v>113883.21918399999</v>
      </c>
      <c r="E99" s="102">
        <v>134906.86883000002</v>
      </c>
      <c r="F99" s="102">
        <v>152461.73655600002</v>
      </c>
      <c r="G99" s="102">
        <v>151802.63708700001</v>
      </c>
      <c r="H99" s="102">
        <v>157610.15768999999</v>
      </c>
      <c r="I99" s="102">
        <v>143838.87142800001</v>
      </c>
      <c r="J99" s="102">
        <v>142529.583808</v>
      </c>
      <c r="K99" s="102">
        <v>156994.29394899998</v>
      </c>
      <c r="L99" s="103"/>
      <c r="M99" s="103" t="e">
        <f>+C99/#REF!*100-100</f>
        <v>#REF!</v>
      </c>
      <c r="N99" s="103">
        <f t="shared" si="37"/>
        <v>11.494327667760444</v>
      </c>
      <c r="O99" s="103">
        <f t="shared" si="37"/>
        <v>18.460708958386874</v>
      </c>
      <c r="P99" s="103">
        <f t="shared" si="37"/>
        <v>13.012582589935718</v>
      </c>
      <c r="Q99" s="103">
        <f t="shared" si="37"/>
        <v>-0.43230484178428696</v>
      </c>
      <c r="R99" s="103">
        <f t="shared" si="37"/>
        <v>3.8257046876409788</v>
      </c>
      <c r="S99" s="103">
        <f t="shared" si="37"/>
        <v>-8.737562644335668</v>
      </c>
      <c r="T99" s="103">
        <f t="shared" si="37"/>
        <v>-0.91024603224545331</v>
      </c>
      <c r="U99" s="103">
        <f t="shared" si="37"/>
        <v>10.148566883128794</v>
      </c>
      <c r="V99" s="103"/>
      <c r="W99" s="103">
        <v>143147.27459700001</v>
      </c>
      <c r="X99" s="103">
        <v>154185.87383099998</v>
      </c>
      <c r="Y99" s="103"/>
      <c r="Z99" s="103">
        <f>+(X99-W99)/W99*100</f>
        <v>7.7113582952080204</v>
      </c>
      <c r="AA99" s="103"/>
      <c r="AB99" s="52" t="s">
        <v>204</v>
      </c>
      <c r="AC99" s="53"/>
      <c r="AF99" s="78"/>
      <c r="AG99" s="66"/>
      <c r="AJ99" s="64"/>
      <c r="AK99" s="65"/>
    </row>
    <row r="100" spans="1:37" ht="21.95" customHeight="1" x14ac:dyDescent="0.25">
      <c r="A100" s="17" t="s">
        <v>209</v>
      </c>
      <c r="B100" s="31"/>
      <c r="C100" s="1"/>
      <c r="D100" s="86"/>
      <c r="E100" s="86"/>
      <c r="F100" s="86"/>
      <c r="G100" s="86"/>
      <c r="H100" s="134"/>
      <c r="I100" s="134"/>
      <c r="J100" s="134"/>
      <c r="K100" s="134"/>
      <c r="L100" s="86"/>
      <c r="M100" s="86"/>
      <c r="N100" s="126"/>
      <c r="O100" s="126"/>
      <c r="P100" s="126"/>
      <c r="Q100" s="126"/>
      <c r="R100" s="126"/>
      <c r="S100" s="126"/>
      <c r="T100" s="126"/>
      <c r="U100" s="126"/>
      <c r="V100" s="86"/>
      <c r="W100" s="126"/>
      <c r="X100" s="126"/>
      <c r="Y100" s="86"/>
      <c r="Z100" s="126"/>
      <c r="AA100" s="86"/>
      <c r="AB100" s="1"/>
      <c r="AC100" s="45" t="str">
        <f>+AC55</f>
        <v>SOURCE: TURKSTAT</v>
      </c>
      <c r="AF100" s="78"/>
      <c r="AG100" s="66"/>
      <c r="AJ100" s="64"/>
      <c r="AK100" s="75"/>
    </row>
    <row r="101" spans="1:37" ht="15.75" customHeight="1" x14ac:dyDescent="0.25">
      <c r="A101" s="31"/>
      <c r="B101" s="31"/>
      <c r="C101" s="54"/>
      <c r="D101" s="104"/>
      <c r="E101" s="104"/>
      <c r="F101" s="104"/>
      <c r="G101" s="104"/>
      <c r="H101" s="137"/>
      <c r="I101" s="137"/>
      <c r="J101" s="137"/>
      <c r="K101" s="137"/>
      <c r="AC101" s="32"/>
      <c r="AF101" s="78"/>
      <c r="AG101" s="66"/>
      <c r="AJ101" s="64"/>
    </row>
    <row r="102" spans="1:37" ht="15.75" customHeight="1" x14ac:dyDescent="0.25">
      <c r="AF102" s="78"/>
      <c r="AG102" s="66"/>
      <c r="AJ102" s="64"/>
    </row>
    <row r="103" spans="1:37" ht="15.75" customHeight="1" x14ac:dyDescent="0.25">
      <c r="C103" s="1"/>
      <c r="D103" s="86"/>
      <c r="E103" s="86"/>
      <c r="F103" s="86"/>
      <c r="G103" s="86"/>
      <c r="H103" s="134"/>
      <c r="I103" s="134"/>
      <c r="J103" s="134"/>
      <c r="K103" s="134"/>
      <c r="L103" s="86"/>
      <c r="M103" s="86"/>
      <c r="N103" s="126"/>
      <c r="O103" s="126"/>
      <c r="P103" s="126"/>
      <c r="Q103" s="126"/>
      <c r="R103" s="126"/>
      <c r="S103" s="126"/>
      <c r="T103" s="126"/>
      <c r="U103" s="126"/>
      <c r="V103" s="86"/>
      <c r="W103" s="126"/>
      <c r="X103" s="126"/>
      <c r="Y103" s="86"/>
      <c r="Z103" s="126"/>
      <c r="AA103" s="86"/>
      <c r="AF103" s="78"/>
      <c r="AG103" s="66"/>
      <c r="AJ103" s="64"/>
    </row>
    <row r="104" spans="1:37" ht="15.75" customHeight="1" x14ac:dyDescent="0.25">
      <c r="C104" s="1"/>
      <c r="D104" s="86"/>
      <c r="E104" s="86"/>
      <c r="F104" s="86"/>
      <c r="G104" s="86"/>
      <c r="H104" s="134"/>
      <c r="I104" s="134"/>
      <c r="J104" s="134"/>
      <c r="K104" s="134"/>
      <c r="L104" s="86"/>
      <c r="M104" s="86"/>
      <c r="N104" s="126"/>
      <c r="O104" s="126"/>
      <c r="P104" s="126"/>
      <c r="Q104" s="126"/>
      <c r="R104" s="126"/>
      <c r="S104" s="126"/>
      <c r="T104" s="126"/>
      <c r="U104" s="126"/>
      <c r="V104" s="86"/>
      <c r="W104" s="126"/>
      <c r="X104" s="126"/>
      <c r="Y104" s="86"/>
      <c r="Z104" s="126"/>
      <c r="AA104" s="86"/>
      <c r="AF104" s="78"/>
      <c r="AG104" s="66"/>
      <c r="AJ104" s="64"/>
    </row>
    <row r="105" spans="1:37" ht="15.75" customHeight="1" x14ac:dyDescent="0.25">
      <c r="C105" s="1"/>
      <c r="D105" s="86"/>
      <c r="E105" s="86"/>
      <c r="F105" s="86"/>
      <c r="G105" s="86"/>
      <c r="H105" s="134"/>
      <c r="I105" s="134"/>
      <c r="J105" s="134"/>
      <c r="K105" s="134"/>
      <c r="L105" s="86"/>
      <c r="M105" s="86"/>
      <c r="N105" s="126"/>
      <c r="O105" s="126"/>
      <c r="P105" s="126"/>
      <c r="Q105" s="126"/>
      <c r="R105" s="126"/>
      <c r="S105" s="126"/>
      <c r="T105" s="126"/>
      <c r="U105" s="126"/>
      <c r="V105" s="86"/>
      <c r="W105" s="126"/>
      <c r="X105" s="126"/>
      <c r="Y105" s="86"/>
      <c r="Z105" s="126"/>
      <c r="AA105" s="86"/>
      <c r="AF105" s="78"/>
      <c r="AG105" s="66"/>
      <c r="AJ105" s="64"/>
    </row>
    <row r="106" spans="1:37" ht="15.75" customHeight="1" x14ac:dyDescent="0.25">
      <c r="AF106" s="78"/>
      <c r="AG106" s="66"/>
      <c r="AJ106" s="64"/>
    </row>
    <row r="107" spans="1:37" ht="15.75" customHeight="1" x14ac:dyDescent="0.25">
      <c r="AF107" s="78"/>
      <c r="AG107" s="66"/>
      <c r="AJ107" s="64"/>
    </row>
    <row r="108" spans="1:37" x14ac:dyDescent="0.2">
      <c r="AJ108" s="64"/>
    </row>
    <row r="109" spans="1:37" x14ac:dyDescent="0.25">
      <c r="AF109" s="78"/>
      <c r="AG109" s="66"/>
    </row>
    <row r="110" spans="1:37" x14ac:dyDescent="0.25">
      <c r="AF110" s="78"/>
      <c r="AG110" s="69"/>
      <c r="AJ110" s="64"/>
    </row>
    <row r="111" spans="1:37" x14ac:dyDescent="0.25">
      <c r="AF111" s="78"/>
      <c r="AG111" s="66"/>
      <c r="AJ111" s="64"/>
    </row>
    <row r="112" spans="1:37" x14ac:dyDescent="0.25">
      <c r="AF112" s="77"/>
      <c r="AG112" s="64"/>
      <c r="AJ112" s="64"/>
    </row>
    <row r="113" spans="32:36" x14ac:dyDescent="0.25">
      <c r="AF113" s="80"/>
      <c r="AG113" s="68"/>
      <c r="AJ113" s="64"/>
    </row>
    <row r="114" spans="32:36" x14ac:dyDescent="0.25">
      <c r="AF114" s="80"/>
      <c r="AG114" s="68"/>
      <c r="AH114" s="68"/>
      <c r="AI114" s="64"/>
      <c r="AJ114" s="64"/>
    </row>
    <row r="115" spans="32:36" x14ac:dyDescent="0.25">
      <c r="AF115" s="80"/>
      <c r="AG115" s="68"/>
      <c r="AH115" s="68"/>
      <c r="AI115" s="64"/>
      <c r="AJ115" s="64"/>
    </row>
    <row r="116" spans="32:36" x14ac:dyDescent="0.25">
      <c r="AF116" s="80"/>
      <c r="AG116" s="68"/>
      <c r="AH116" s="68"/>
      <c r="AI116" s="64"/>
      <c r="AJ116" s="64"/>
    </row>
    <row r="117" spans="32:36" x14ac:dyDescent="0.25">
      <c r="AF117" s="80"/>
      <c r="AG117" s="68"/>
      <c r="AH117" s="68"/>
      <c r="AI117" s="64"/>
      <c r="AJ117" s="64"/>
    </row>
    <row r="118" spans="32:36" x14ac:dyDescent="0.25">
      <c r="AF118" s="80"/>
      <c r="AG118" s="68"/>
      <c r="AH118" s="68"/>
      <c r="AI118" s="64"/>
      <c r="AJ118" s="64"/>
    </row>
    <row r="119" spans="32:36" x14ac:dyDescent="0.25">
      <c r="AF119" s="80"/>
      <c r="AG119" s="68"/>
      <c r="AH119" s="68"/>
      <c r="AI119" s="64"/>
      <c r="AJ119" s="64"/>
    </row>
    <row r="120" spans="32:36" x14ac:dyDescent="0.25">
      <c r="AF120" s="80"/>
      <c r="AG120" s="68"/>
      <c r="AH120" s="68"/>
      <c r="AI120" s="64"/>
      <c r="AJ120" s="64"/>
    </row>
    <row r="121" spans="32:36" x14ac:dyDescent="0.25">
      <c r="AF121" s="80"/>
      <c r="AG121" s="68"/>
      <c r="AH121" s="68"/>
      <c r="AI121" s="64"/>
      <c r="AJ121" s="64"/>
    </row>
    <row r="122" spans="32:36" x14ac:dyDescent="0.2">
      <c r="AJ122" s="64"/>
    </row>
    <row r="123" spans="32:36" x14ac:dyDescent="0.25">
      <c r="AF123" s="80"/>
      <c r="AG123" s="68"/>
      <c r="AH123" s="68"/>
      <c r="AI123" s="64"/>
      <c r="AJ123" s="64"/>
    </row>
    <row r="124" spans="32:36" x14ac:dyDescent="0.25">
      <c r="AF124" s="77"/>
      <c r="AG124" s="64"/>
      <c r="AH124" s="64"/>
      <c r="AI124" s="64"/>
      <c r="AJ124" s="64"/>
    </row>
    <row r="125" spans="32:36" x14ac:dyDescent="0.25">
      <c r="AF125" s="80"/>
      <c r="AG125" s="73"/>
      <c r="AH125" s="73"/>
      <c r="AI125" s="64"/>
      <c r="AJ125" s="64"/>
    </row>
    <row r="126" spans="32:36" x14ac:dyDescent="0.25">
      <c r="AF126" s="80"/>
      <c r="AG126" s="68"/>
      <c r="AH126" s="68"/>
      <c r="AI126" s="64"/>
      <c r="AJ126" s="64"/>
    </row>
    <row r="127" spans="32:36" x14ac:dyDescent="0.25">
      <c r="AF127" s="81"/>
      <c r="AG127" s="74"/>
      <c r="AH127" s="74"/>
      <c r="AI127" s="64"/>
      <c r="AJ127" s="64"/>
    </row>
    <row r="128" spans="32:36" x14ac:dyDescent="0.2">
      <c r="AI128" s="64"/>
      <c r="AJ128" s="64"/>
    </row>
    <row r="129" spans="33:36" x14ac:dyDescent="0.2">
      <c r="AI129" s="64"/>
      <c r="AJ129" s="64"/>
    </row>
    <row r="130" spans="33:36" x14ac:dyDescent="0.2">
      <c r="AI130" s="64"/>
    </row>
    <row r="131" spans="33:36" x14ac:dyDescent="0.2">
      <c r="AI131" s="64"/>
    </row>
    <row r="132" spans="33:36" x14ac:dyDescent="0.2">
      <c r="AI132" s="64"/>
    </row>
    <row r="133" spans="33:36" x14ac:dyDescent="0.2">
      <c r="AI133" s="64"/>
    </row>
    <row r="134" spans="33:36" x14ac:dyDescent="0.2">
      <c r="AI134" s="64"/>
    </row>
    <row r="135" spans="33:36" x14ac:dyDescent="0.2">
      <c r="AI135" s="64"/>
    </row>
    <row r="136" spans="33:36" x14ac:dyDescent="0.2">
      <c r="AI136" s="64"/>
    </row>
    <row r="137" spans="33:36" x14ac:dyDescent="0.2">
      <c r="AI137" s="64"/>
    </row>
    <row r="138" spans="33:36" x14ac:dyDescent="0.2">
      <c r="AI138" s="64"/>
    </row>
    <row r="139" spans="33:36" x14ac:dyDescent="0.2">
      <c r="AI139" s="64"/>
    </row>
    <row r="140" spans="33:36" x14ac:dyDescent="0.25">
      <c r="AG140" s="62"/>
      <c r="AH140" s="62"/>
      <c r="AI140" s="64"/>
    </row>
    <row r="141" spans="33:36" x14ac:dyDescent="0.2">
      <c r="AI141" s="64"/>
    </row>
    <row r="142" spans="33:36" x14ac:dyDescent="0.2">
      <c r="AI142" s="64"/>
    </row>
  </sheetData>
  <mergeCells count="12">
    <mergeCell ref="C61:K61"/>
    <mergeCell ref="C62:K62"/>
    <mergeCell ref="M61:U61"/>
    <mergeCell ref="M62:U62"/>
    <mergeCell ref="W3:X3"/>
    <mergeCell ref="W61:X61"/>
    <mergeCell ref="W4:X4"/>
    <mergeCell ref="W62:X62"/>
    <mergeCell ref="C3:K3"/>
    <mergeCell ref="C4:K4"/>
    <mergeCell ref="M3:U3"/>
    <mergeCell ref="M4:U4"/>
  </mergeCells>
  <phoneticPr fontId="0" type="noConversion"/>
  <printOptions horizontalCentered="1" verticalCentered="1"/>
  <pageMargins left="0.31496062992125984" right="0.51181102362204722" top="0" bottom="0" header="0" footer="0"/>
  <pageSetup paperSize="9" scale="29" fitToHeight="2" orientation="landscape" horizontalDpi="4294967292" verticalDpi="300" r:id="rId1"/>
  <headerFooter alignWithMargins="0"/>
  <rowBreaks count="1" manualBreakCount="1">
    <brk id="5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5.15</vt:lpstr>
      <vt:lpstr>'T 5.15'!Yazdırma_Alanı</vt:lpstr>
    </vt:vector>
  </TitlesOfParts>
  <Company>DİE Dış Ticaret İstatistikler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Uğur AVŞAR</cp:lastModifiedBy>
  <cp:lastPrinted>2012-09-26T12:52:06Z</cp:lastPrinted>
  <dcterms:created xsi:type="dcterms:W3CDTF">1998-01-22T08:26:28Z</dcterms:created>
  <dcterms:modified xsi:type="dcterms:W3CDTF">2019-01-22T13:58:47Z</dcterms:modified>
</cp:coreProperties>
</file>