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360" yWindow="840" windowWidth="9720" windowHeight="5325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5.17'!$A$1:$AE$59</definedName>
  </definedNames>
  <calcPr calcId="162913"/>
</workbook>
</file>

<file path=xl/calcChain.xml><?xml version="1.0" encoding="utf-8"?>
<calcChain xmlns="http://schemas.openxmlformats.org/spreadsheetml/2006/main">
  <c r="V11" i="2" l="1"/>
  <c r="X19" i="2"/>
  <c r="X20" i="2"/>
  <c r="X21" i="2"/>
  <c r="X22" i="2"/>
  <c r="X23" i="2"/>
  <c r="V19" i="2"/>
  <c r="V20" i="2"/>
  <c r="V21" i="2"/>
  <c r="V22" i="2"/>
  <c r="V23" i="2"/>
  <c r="S19" i="2"/>
  <c r="S20" i="2"/>
  <c r="S21" i="2"/>
  <c r="S22" i="2"/>
  <c r="S23" i="2"/>
  <c r="L19" i="2"/>
  <c r="M19" i="2"/>
  <c r="N19" i="2"/>
  <c r="O19" i="2"/>
  <c r="P19" i="2"/>
  <c r="Q19" i="2"/>
  <c r="R19" i="2"/>
  <c r="L20" i="2"/>
  <c r="M20" i="2"/>
  <c r="N20" i="2"/>
  <c r="O20" i="2"/>
  <c r="P20" i="2"/>
  <c r="Q20" i="2"/>
  <c r="R20" i="2"/>
  <c r="L21" i="2"/>
  <c r="M21" i="2"/>
  <c r="N21" i="2"/>
  <c r="O21" i="2"/>
  <c r="P21" i="2"/>
  <c r="Q21" i="2"/>
  <c r="R21" i="2"/>
  <c r="L22" i="2"/>
  <c r="M22" i="2"/>
  <c r="N22" i="2"/>
  <c r="O22" i="2"/>
  <c r="P22" i="2"/>
  <c r="Q22" i="2"/>
  <c r="R22" i="2"/>
  <c r="L23" i="2"/>
  <c r="M23" i="2"/>
  <c r="N23" i="2"/>
  <c r="O23" i="2"/>
  <c r="P23" i="2"/>
  <c r="Q23" i="2"/>
  <c r="R23" i="2"/>
  <c r="J55" i="2" l="1"/>
  <c r="S55" i="2" s="1"/>
  <c r="S18" i="2"/>
  <c r="S57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2" i="2"/>
  <c r="S31" i="2"/>
  <c r="S30" i="2"/>
  <c r="S29" i="2"/>
  <c r="S28" i="2"/>
  <c r="S27" i="2"/>
  <c r="S26" i="2"/>
  <c r="S17" i="2"/>
  <c r="S16" i="2"/>
  <c r="S15" i="2"/>
  <c r="S14" i="2"/>
  <c r="S13" i="2"/>
  <c r="S11" i="2"/>
  <c r="S9" i="2"/>
  <c r="I55" i="2" l="1"/>
  <c r="R55" i="2" s="1"/>
  <c r="R57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2" i="2"/>
  <c r="R31" i="2"/>
  <c r="R30" i="2"/>
  <c r="R29" i="2"/>
  <c r="R28" i="2"/>
  <c r="R27" i="2"/>
  <c r="R26" i="2"/>
  <c r="R17" i="2"/>
  <c r="R16" i="2"/>
  <c r="R15" i="2"/>
  <c r="R14" i="2"/>
  <c r="R13" i="2"/>
  <c r="R11" i="2"/>
  <c r="R9" i="2"/>
  <c r="R18" i="2"/>
  <c r="Z55" i="2"/>
  <c r="X11" i="2" l="1"/>
  <c r="Q57" i="2" l="1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2" i="2"/>
  <c r="Q31" i="2"/>
  <c r="Q30" i="2"/>
  <c r="Q29" i="2"/>
  <c r="Q28" i="2"/>
  <c r="Q27" i="2"/>
  <c r="Q26" i="2"/>
  <c r="Q18" i="2"/>
  <c r="Q17" i="2"/>
  <c r="Q16" i="2"/>
  <c r="Q15" i="2"/>
  <c r="Q14" i="2"/>
  <c r="Q13" i="2"/>
  <c r="Q11" i="2"/>
  <c r="Q9" i="2"/>
  <c r="H55" i="2"/>
  <c r="Q55" i="2" s="1"/>
  <c r="P11" i="2" l="1"/>
  <c r="P13" i="2"/>
  <c r="P14" i="2"/>
  <c r="P15" i="2"/>
  <c r="P16" i="2"/>
  <c r="P17" i="2"/>
  <c r="P26" i="2"/>
  <c r="P27" i="2"/>
  <c r="P28" i="2"/>
  <c r="P29" i="2"/>
  <c r="P30" i="2"/>
  <c r="P31" i="2"/>
  <c r="P32" i="2"/>
  <c r="P9" i="2"/>
  <c r="P18" i="2"/>
  <c r="B5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7" i="2"/>
  <c r="P35" i="2"/>
  <c r="G55" i="2"/>
  <c r="P55" i="2" s="1"/>
  <c r="W55" i="2" l="1"/>
  <c r="U55" i="2"/>
  <c r="V55" i="2" s="1"/>
  <c r="X53" i="2"/>
  <c r="X54" i="2"/>
  <c r="V53" i="2"/>
  <c r="V54" i="2"/>
  <c r="L53" i="2"/>
  <c r="M53" i="2"/>
  <c r="N53" i="2"/>
  <c r="O53" i="2"/>
  <c r="L54" i="2"/>
  <c r="M54" i="2"/>
  <c r="N54" i="2"/>
  <c r="O54" i="2"/>
  <c r="F55" i="2"/>
  <c r="E55" i="2"/>
  <c r="D55" i="2"/>
  <c r="C55" i="2"/>
  <c r="N11" i="2" l="1"/>
  <c r="N13" i="2"/>
  <c r="N14" i="2"/>
  <c r="N15" i="2"/>
  <c r="N16" i="2"/>
  <c r="N17" i="2"/>
  <c r="N26" i="2"/>
  <c r="N27" i="2"/>
  <c r="N28" i="2"/>
  <c r="N29" i="2"/>
  <c r="N30" i="2"/>
  <c r="N31" i="2"/>
  <c r="N32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7" i="2"/>
  <c r="N9" i="2"/>
  <c r="O11" i="2"/>
  <c r="O13" i="2"/>
  <c r="O14" i="2"/>
  <c r="O15" i="2"/>
  <c r="O16" i="2"/>
  <c r="O17" i="2"/>
  <c r="O26" i="2"/>
  <c r="O27" i="2"/>
  <c r="O28" i="2"/>
  <c r="O29" i="2"/>
  <c r="O30" i="2"/>
  <c r="O31" i="2"/>
  <c r="O32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5" i="2"/>
  <c r="O57" i="2"/>
  <c r="O9" i="2"/>
  <c r="O18" i="2"/>
  <c r="X57" i="2" l="1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V57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X55" i="2"/>
  <c r="X32" i="2"/>
  <c r="X31" i="2"/>
  <c r="X30" i="2"/>
  <c r="X29" i="2"/>
  <c r="X28" i="2"/>
  <c r="X27" i="2"/>
  <c r="X26" i="2"/>
  <c r="X17" i="2"/>
  <c r="X16" i="2"/>
  <c r="X15" i="2"/>
  <c r="X14" i="2"/>
  <c r="X13" i="2"/>
  <c r="X9" i="2"/>
  <c r="V32" i="2"/>
  <c r="V31" i="2"/>
  <c r="V30" i="2"/>
  <c r="V29" i="2"/>
  <c r="V28" i="2"/>
  <c r="V27" i="2"/>
  <c r="V26" i="2"/>
  <c r="V17" i="2"/>
  <c r="V16" i="2"/>
  <c r="V15" i="2"/>
  <c r="V14" i="2"/>
  <c r="V13" i="2"/>
  <c r="V9" i="2"/>
  <c r="V18" i="2"/>
  <c r="X18" i="2"/>
  <c r="N18" i="2"/>
  <c r="N55" i="2" l="1"/>
  <c r="AB55" i="2" l="1"/>
  <c r="AC55" i="2" s="1"/>
  <c r="M35" i="2"/>
  <c r="M55" i="2"/>
  <c r="L26" i="2"/>
  <c r="M9" i="2"/>
  <c r="L9" i="2"/>
  <c r="L55" i="2"/>
  <c r="M32" i="2"/>
  <c r="AA55" i="2"/>
  <c r="L11" i="2"/>
  <c r="M11" i="2"/>
  <c r="L13" i="2"/>
  <c r="M13" i="2"/>
  <c r="L14" i="2"/>
  <c r="M14" i="2"/>
  <c r="L15" i="2"/>
  <c r="M15" i="2"/>
  <c r="L16" i="2"/>
  <c r="M16" i="2"/>
  <c r="L17" i="2"/>
  <c r="M17" i="2"/>
  <c r="L18" i="2"/>
  <c r="M18" i="2"/>
  <c r="M26" i="2"/>
  <c r="L27" i="2"/>
  <c r="M27" i="2"/>
  <c r="L28" i="2"/>
  <c r="M28" i="2"/>
  <c r="L29" i="2"/>
  <c r="M29" i="2"/>
  <c r="L30" i="2"/>
  <c r="M30" i="2"/>
  <c r="L31" i="2"/>
  <c r="M31" i="2"/>
  <c r="L32" i="2"/>
  <c r="L35" i="2"/>
  <c r="AA35" i="2"/>
  <c r="AC35" i="2"/>
  <c r="L36" i="2"/>
  <c r="M36" i="2"/>
  <c r="AA36" i="2"/>
  <c r="AC36" i="2"/>
  <c r="L38" i="2"/>
  <c r="M38" i="2"/>
  <c r="AA38" i="2"/>
  <c r="AC38" i="2"/>
  <c r="L41" i="2"/>
  <c r="M41" i="2"/>
  <c r="AA41" i="2"/>
  <c r="AC41" i="2"/>
  <c r="L42" i="2"/>
  <c r="M42" i="2"/>
  <c r="AA42" i="2"/>
  <c r="AC42" i="2"/>
  <c r="L40" i="2"/>
  <c r="M40" i="2"/>
  <c r="AA40" i="2"/>
  <c r="AC40" i="2"/>
  <c r="L43" i="2"/>
  <c r="M43" i="2"/>
  <c r="AA43" i="2"/>
  <c r="AC43" i="2"/>
  <c r="L44" i="2"/>
  <c r="M44" i="2"/>
  <c r="AA44" i="2"/>
  <c r="AC44" i="2"/>
  <c r="L39" i="2"/>
  <c r="M39" i="2"/>
  <c r="AA39" i="2"/>
  <c r="AC39" i="2"/>
  <c r="L37" i="2"/>
  <c r="M37" i="2"/>
  <c r="AA37" i="2"/>
  <c r="AC37" i="2"/>
  <c r="L47" i="2"/>
  <c r="M47" i="2"/>
  <c r="AA47" i="2"/>
  <c r="AC47" i="2"/>
  <c r="L50" i="2"/>
  <c r="M50" i="2"/>
  <c r="AA50" i="2"/>
  <c r="AC50" i="2"/>
  <c r="L46" i="2"/>
  <c r="M46" i="2"/>
  <c r="AA46" i="2"/>
  <c r="AC46" i="2"/>
  <c r="L45" i="2"/>
  <c r="M45" i="2"/>
  <c r="AA45" i="2"/>
  <c r="AC45" i="2"/>
  <c r="L48" i="2"/>
  <c r="M48" i="2"/>
  <c r="AA48" i="2"/>
  <c r="AC48" i="2"/>
  <c r="L51" i="2"/>
  <c r="M51" i="2"/>
  <c r="AA51" i="2"/>
  <c r="AC51" i="2"/>
  <c r="L52" i="2"/>
  <c r="M52" i="2"/>
  <c r="AA52" i="2"/>
  <c r="AC52" i="2"/>
  <c r="L49" i="2"/>
  <c r="M49" i="2"/>
  <c r="AA49" i="2"/>
  <c r="AC49" i="2"/>
  <c r="L57" i="2"/>
  <c r="M57" i="2"/>
</calcChain>
</file>

<file path=xl/sharedStrings.xml><?xml version="1.0" encoding="utf-8"?>
<sst xmlns="http://schemas.openxmlformats.org/spreadsheetml/2006/main" count="149" uniqueCount="109">
  <si>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</si>
  <si>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</si>
  <si>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</si>
  <si>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</si>
  <si>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</si>
  <si>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</si>
  <si>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</si>
  <si>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</si>
  <si>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</si>
  <si>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</si>
  <si>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B. Turkish Free Zones</t>
  </si>
  <si>
    <t>B. Türkiye Serbest Bölgeleri</t>
  </si>
  <si>
    <t xml:space="preserve">Seçilmiş Ülke Grupları </t>
  </si>
  <si>
    <t>T o p l a m</t>
  </si>
  <si>
    <r>
      <t>Seçilmiş Ülkeler</t>
    </r>
    <r>
      <rPr>
        <b/>
        <vertAlign val="superscript"/>
        <sz val="14"/>
        <rFont val="Arial Tur"/>
        <family val="2"/>
        <charset val="162"/>
      </rPr>
      <t>(1)</t>
    </r>
  </si>
  <si>
    <r>
      <t>Selected Countries</t>
    </r>
    <r>
      <rPr>
        <b/>
        <vertAlign val="superscript"/>
        <sz val="14"/>
        <rFont val="Arial Tur"/>
        <family val="2"/>
        <charset val="162"/>
      </rPr>
      <t>(1)</t>
    </r>
  </si>
  <si>
    <t>% Pay</t>
  </si>
  <si>
    <t xml:space="preserve">  </t>
  </si>
  <si>
    <t>Yıllık</t>
  </si>
  <si>
    <t>Annual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</si>
  <si>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</si>
  <si>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</si>
  <si>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</si>
  <si>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</si>
  <si>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</si>
  <si>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</si>
  <si>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</si>
  <si>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>Percent.</t>
  </si>
  <si>
    <t>Share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</si>
  <si>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</si>
  <si>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</si>
  <si>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</si>
  <si>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</si>
  <si>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</si>
  <si>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İngiltere</t>
  </si>
  <si>
    <t>İtalya</t>
  </si>
  <si>
    <t>Fransa</t>
  </si>
  <si>
    <t>Irak</t>
  </si>
  <si>
    <t>İspanya</t>
  </si>
  <si>
    <t>Iran</t>
  </si>
  <si>
    <t>Romanya</t>
  </si>
  <si>
    <t>Hollanda</t>
  </si>
  <si>
    <t>Mısır</t>
  </si>
  <si>
    <t>Çin</t>
  </si>
  <si>
    <t>Suudi Arabistan</t>
  </si>
  <si>
    <t>Germany</t>
  </si>
  <si>
    <t>United Kingdom</t>
  </si>
  <si>
    <t>Italy</t>
  </si>
  <si>
    <t>France</t>
  </si>
  <si>
    <t>Iraq</t>
  </si>
  <si>
    <t>USA</t>
  </si>
  <si>
    <t>Spain</t>
  </si>
  <si>
    <t>Romania</t>
  </si>
  <si>
    <t>Netherlands</t>
  </si>
  <si>
    <t>Egypt</t>
  </si>
  <si>
    <t>China</t>
  </si>
  <si>
    <t>Saudi Arabia</t>
  </si>
  <si>
    <t>Israel</t>
  </si>
  <si>
    <t>Others</t>
  </si>
  <si>
    <t>Kaynak: TÜİK, Kalkınma Bakanlığı</t>
  </si>
  <si>
    <t>Sources: TURKSTAT, Ministry of Development</t>
  </si>
  <si>
    <t>Ocak-Haziran</t>
  </si>
  <si>
    <t>January-June</t>
  </si>
  <si>
    <t>A. Avrupa Birliği Ülkeleri (AB-28)</t>
  </si>
  <si>
    <t>İsrail</t>
  </si>
  <si>
    <t>UAE</t>
  </si>
  <si>
    <t>A. European Union Countries (EU-28)</t>
  </si>
  <si>
    <t>Belçika</t>
  </si>
  <si>
    <t>Belgium</t>
  </si>
  <si>
    <t>ABD</t>
  </si>
  <si>
    <t>BAE</t>
  </si>
  <si>
    <t>İran</t>
  </si>
  <si>
    <t>Polonya</t>
  </si>
  <si>
    <t>Poland</t>
  </si>
  <si>
    <t>Diğerleri</t>
  </si>
  <si>
    <t>Bulgaristan</t>
  </si>
  <si>
    <t>Cezayir</t>
  </si>
  <si>
    <t>Bulgaria</t>
  </si>
  <si>
    <t>Algeria</t>
  </si>
  <si>
    <t>(1) 2016 yılında en çok ihracat yapılan ülkeler seçilmiştir.</t>
  </si>
  <si>
    <t>(1) The countries are chosen according to the highest export values in 2016.</t>
  </si>
  <si>
    <t>Rusya Federasyonu</t>
  </si>
  <si>
    <t>Russia</t>
  </si>
  <si>
    <t>C-Diğer ülkeler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</si>
  <si>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</si>
  <si>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</si>
  <si>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</si>
  <si>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</si>
  <si>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</si>
  <si>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</si>
  <si>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</si>
  <si>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</si>
  <si>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</si>
  <si>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</si>
  <si>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>C-Other countries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</si>
  <si>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</si>
  <si>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</si>
  <si>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</si>
  <si>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</si>
  <si>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</si>
  <si>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</si>
  <si>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</si>
  <si>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</si>
  <si>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</si>
  <si>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</si>
  <si>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</si>
  <si>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</si>
  <si>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Ocak-Kasım</t>
  </si>
  <si>
    <t>January-November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</si>
</sst>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2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5"/>
      <name val="Arial"/>
      <family val="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2" fillId="0" borderId="0"/>
  </cellStyleXfs>
  <cellXfs count="100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4" fillId="2" borderId="0" xfId="0" applyNumberFormat="1" applyFont="1" applyFill="1" applyBorder="1" applyProtection="1"/>
    <xf numFmtId="166" fontId="3" fillId="2" borderId="1" xfId="0" applyNumberFormat="1" applyFont="1" applyFill="1" applyBorder="1" applyProtection="1"/>
    <xf numFmtId="165" fontId="7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6" fontId="3" fillId="2" borderId="10" xfId="0" applyNumberFormat="1" applyFont="1" applyFill="1" applyBorder="1" applyProtection="1"/>
    <xf numFmtId="166" fontId="4" fillId="2" borderId="10" xfId="0" applyNumberFormat="1" applyFont="1" applyFill="1" applyBorder="1" applyProtection="1"/>
    <xf numFmtId="165" fontId="7" fillId="2" borderId="10" xfId="0" applyNumberFormat="1" applyFont="1" applyFill="1" applyBorder="1" applyProtection="1"/>
    <xf numFmtId="165" fontId="3" fillId="2" borderId="0" xfId="0" applyNumberFormat="1" applyFont="1" applyFill="1" applyBorder="1" applyProtection="1"/>
    <xf numFmtId="0" fontId="4" fillId="2" borderId="0" xfId="0" applyFont="1" applyFill="1"/>
    <xf numFmtId="166" fontId="3" fillId="2" borderId="0" xfId="0" applyNumberFormat="1" applyFont="1" applyFill="1" applyBorder="1"/>
    <xf numFmtId="0" fontId="3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164" fontId="3" fillId="2" borderId="0" xfId="0" applyNumberFormat="1" applyFont="1" applyFill="1" applyBorder="1" applyProtection="1"/>
    <xf numFmtId="0" fontId="3" fillId="2" borderId="5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3" xfId="0" applyFont="1" applyFill="1" applyBorder="1"/>
    <xf numFmtId="165" fontId="4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4" fillId="2" borderId="3" xfId="0" applyFont="1" applyFill="1" applyBorder="1" applyAlignment="1">
      <alignment horizontal="right"/>
    </xf>
    <xf numFmtId="165" fontId="4" fillId="2" borderId="0" xfId="0" applyNumberFormat="1" applyFont="1" applyFill="1"/>
    <xf numFmtId="0" fontId="4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3" fillId="2" borderId="9" xfId="0" applyFont="1" applyFill="1" applyBorder="1"/>
    <xf numFmtId="165" fontId="4" fillId="2" borderId="10" xfId="0" applyNumberFormat="1" applyFont="1" applyFill="1" applyBorder="1" applyProtection="1"/>
    <xf numFmtId="0" fontId="3" fillId="2" borderId="11" xfId="0" applyFont="1" applyFill="1" applyBorder="1"/>
    <xf numFmtId="0" fontId="4" fillId="2" borderId="0" xfId="0" quotePrefix="1" applyFont="1" applyFill="1"/>
    <xf numFmtId="0" fontId="4" fillId="2" borderId="0" xfId="0" quotePrefix="1" applyFont="1" applyFill="1" applyAlignment="1">
      <alignment horizontal="right"/>
    </xf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37" fontId="12" fillId="4" borderId="2" xfId="0" applyNumberFormat="1" applyFont="1" applyFill="1" applyBorder="1" applyAlignment="1" applyProtection="1">
      <alignment horizontal="right"/>
    </xf>
    <xf numFmtId="37" fontId="9" fillId="4" borderId="2" xfId="0" applyNumberFormat="1" applyFont="1" applyFill="1" applyBorder="1" applyAlignment="1" applyProtection="1">
      <alignment horizontal="center"/>
    </xf>
    <xf numFmtId="164" fontId="12" fillId="4" borderId="0" xfId="0" applyNumberFormat="1" applyFont="1" applyFill="1" applyBorder="1" applyAlignment="1" applyProtection="1">
      <alignment horizontal="right"/>
    </xf>
    <xf numFmtId="164" fontId="9" fillId="4" borderId="0" xfId="0" applyNumberFormat="1" applyFont="1" applyFill="1" applyBorder="1" applyAlignment="1" applyProtection="1">
      <alignment horizontal="center"/>
    </xf>
    <xf numFmtId="37" fontId="12" fillId="4" borderId="1" xfId="0" applyNumberFormat="1" applyFont="1" applyFill="1" applyBorder="1" applyAlignment="1" applyProtection="1">
      <alignment horizontal="right"/>
    </xf>
    <xf numFmtId="37" fontId="9" fillId="4" borderId="1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166" fontId="17" fillId="4" borderId="0" xfId="0" applyNumberFormat="1" applyFont="1" applyFill="1" applyBorder="1" applyProtection="1"/>
    <xf numFmtId="16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/>
    <xf numFmtId="165" fontId="16" fillId="4" borderId="0" xfId="0" applyNumberFormat="1" applyFont="1" applyFill="1" applyBorder="1" applyAlignment="1" applyProtection="1">
      <alignment horizontal="center"/>
    </xf>
    <xf numFmtId="165" fontId="16" fillId="4" borderId="0" xfId="0" applyNumberFormat="1" applyFont="1" applyFill="1" applyBorder="1" applyProtection="1"/>
    <xf numFmtId="165" fontId="8" fillId="4" borderId="0" xfId="0" applyNumberFormat="1" applyFont="1" applyFill="1" applyBorder="1" applyProtection="1"/>
    <xf numFmtId="165" fontId="8" fillId="4" borderId="0" xfId="0" applyNumberFormat="1" applyFont="1" applyFill="1" applyBorder="1" applyAlignment="1" applyProtection="1">
      <alignment horizontal="center"/>
    </xf>
    <xf numFmtId="166" fontId="3" fillId="4" borderId="10" xfId="0" applyNumberFormat="1" applyFont="1" applyFill="1" applyBorder="1" applyProtection="1"/>
    <xf numFmtId="165" fontId="7" fillId="4" borderId="10" xfId="0" applyNumberFormat="1" applyFont="1" applyFill="1" applyBorder="1" applyProtection="1"/>
    <xf numFmtId="165" fontId="3" fillId="4" borderId="0" xfId="0" applyNumberFormat="1" applyFont="1" applyFill="1" applyBorder="1" applyProtection="1"/>
    <xf numFmtId="165" fontId="3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166" fontId="3" fillId="4" borderId="0" xfId="0" applyNumberFormat="1" applyFont="1" applyFill="1" applyBorder="1"/>
    <xf numFmtId="166" fontId="3" fillId="4" borderId="0" xfId="0" applyNumberFormat="1" applyFont="1" applyFill="1" applyBorder="1" applyAlignment="1">
      <alignment horizontal="center"/>
    </xf>
    <xf numFmtId="37" fontId="12" fillId="2" borderId="2" xfId="0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/>
    <xf numFmtId="37" fontId="9" fillId="2" borderId="2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/>
    </xf>
    <xf numFmtId="37" fontId="9" fillId="2" borderId="1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/>
    <xf numFmtId="0" fontId="10" fillId="4" borderId="2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</cellXfs>
  <cellStyles count="8">
    <cellStyle name="Normal" xfId="0" builtinId="0"/>
    <cellStyle name="Normal 2" xfId="3"/>
    <cellStyle name="Normal 2 2" xfId="5"/>
    <cellStyle name="Normal 3" xfId="4"/>
    <cellStyle name="Normal 4" xfId="2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8"/>
  <sheetViews>
    <sheetView tabSelected="1" view="pageBreakPreview" topLeftCell="A16" zoomScale="60" zoomScaleNormal="55" workbookViewId="0">
      <selection activeCell="AG38" sqref="AG38"/>
    </sheetView>
  </sheetViews>
  <sheetFormatPr defaultColWidth="8.88671875" defaultRowHeight="18" x14ac:dyDescent="0.25"/>
  <cols>
    <col min="1" max="1" width="38.33203125" style="25" customWidth="1"/>
    <col min="2" max="2" width="12" style="25" hidden="1" customWidth="1"/>
    <col min="3" max="6" width="10.6640625" style="25" bestFit="1" customWidth="1"/>
    <col min="7" max="10" width="10.6640625" style="25" customWidth="1"/>
    <col min="11" max="11" width="3" style="25" customWidth="1"/>
    <col min="12" max="15" width="7.109375" style="25" bestFit="1" customWidth="1"/>
    <col min="16" max="19" width="7.109375" style="25" customWidth="1"/>
    <col min="20" max="20" width="4.33203125" style="25" customWidth="1"/>
    <col min="21" max="21" width="11.33203125" style="25" bestFit="1" customWidth="1"/>
    <col min="22" max="22" width="10.109375" style="25" customWidth="1"/>
    <col min="23" max="23" width="11.33203125" style="25" bestFit="1" customWidth="1"/>
    <col min="24" max="24" width="10.109375" style="25" customWidth="1"/>
    <col min="25" max="25" width="3.21875" style="25" customWidth="1"/>
    <col min="26" max="26" width="14" style="83" hidden="1" customWidth="1"/>
    <col min="27" max="27" width="12.33203125" style="84" hidden="1" customWidth="1"/>
    <col min="28" max="28" width="11.44140625" style="83" hidden="1" customWidth="1"/>
    <col min="29" max="29" width="11.6640625" style="84" hidden="1" customWidth="1"/>
    <col min="30" max="30" width="1.6640625" style="25" customWidth="1"/>
    <col min="31" max="31" width="50.44140625" style="25" customWidth="1"/>
    <col min="32" max="32" width="9.77734375" style="25"/>
    <col min="33" max="33" width="16.109375" style="25" bestFit="1" customWidth="1"/>
    <col min="34" max="16384" width="8.88671875" style="25"/>
  </cols>
  <sheetData>
    <row r="1" spans="1:40" ht="21" customHeight="1" x14ac:dyDescent="0.3">
      <c r="A1" s="5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60"/>
      <c r="AA1" s="61"/>
      <c r="AB1" s="60"/>
      <c r="AC1" s="61"/>
      <c r="AD1" s="4"/>
      <c r="AE1" s="28" t="s">
        <v>25</v>
      </c>
      <c r="AG1" s="4"/>
    </row>
    <row r="2" spans="1:40" ht="21" customHeight="1" x14ac:dyDescent="0.3">
      <c r="A2" s="59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2"/>
      <c r="AA2" s="63"/>
      <c r="AB2" s="62"/>
      <c r="AC2" s="63"/>
      <c r="AD2" s="3"/>
      <c r="AE2" s="29" t="s">
        <v>26</v>
      </c>
      <c r="AG2" s="3"/>
    </row>
    <row r="3" spans="1:40" ht="21" customHeight="1" x14ac:dyDescent="0.3">
      <c r="A3" s="30"/>
      <c r="B3" s="97" t="s">
        <v>18</v>
      </c>
      <c r="C3" s="97"/>
      <c r="D3" s="97"/>
      <c r="E3" s="97"/>
      <c r="F3" s="97"/>
      <c r="G3" s="97"/>
      <c r="H3" s="97"/>
      <c r="I3" s="97"/>
      <c r="J3" s="97"/>
      <c r="K3" s="5"/>
      <c r="L3" s="95" t="s">
        <v>20</v>
      </c>
      <c r="M3" s="95"/>
      <c r="N3" s="95"/>
      <c r="O3" s="95"/>
      <c r="P3" s="95"/>
      <c r="Q3" s="95"/>
      <c r="R3" s="95"/>
      <c r="S3" s="95"/>
      <c r="T3" s="6"/>
      <c r="U3" s="95" t="s">
        <v>107</v>
      </c>
      <c r="V3" s="95"/>
      <c r="W3" s="95"/>
      <c r="X3" s="95"/>
      <c r="Y3" s="5"/>
      <c r="Z3" s="93" t="s">
        <v>61</v>
      </c>
      <c r="AA3" s="93"/>
      <c r="AB3" s="93"/>
      <c r="AC3" s="93"/>
      <c r="AD3" s="31"/>
      <c r="AE3" s="32"/>
      <c r="AG3" s="33"/>
    </row>
    <row r="4" spans="1:40" ht="21" customHeight="1" x14ac:dyDescent="0.3">
      <c r="A4" s="34"/>
      <c r="B4" s="98" t="s">
        <v>19</v>
      </c>
      <c r="C4" s="98"/>
      <c r="D4" s="98"/>
      <c r="E4" s="98"/>
      <c r="F4" s="98"/>
      <c r="G4" s="98"/>
      <c r="H4" s="98"/>
      <c r="I4" s="98"/>
      <c r="J4" s="98"/>
      <c r="K4" s="6"/>
      <c r="L4" s="99" t="s">
        <v>21</v>
      </c>
      <c r="M4" s="99"/>
      <c r="N4" s="99"/>
      <c r="O4" s="99"/>
      <c r="P4" s="99"/>
      <c r="Q4" s="99"/>
      <c r="R4" s="99"/>
      <c r="S4" s="99"/>
      <c r="T4" s="6"/>
      <c r="U4" s="96" t="s">
        <v>108</v>
      </c>
      <c r="V4" s="96"/>
      <c r="W4" s="96"/>
      <c r="X4" s="96"/>
      <c r="Y4" s="88"/>
      <c r="Z4" s="94" t="s">
        <v>62</v>
      </c>
      <c r="AA4" s="94"/>
      <c r="AB4" s="94"/>
      <c r="AC4" s="94"/>
      <c r="AD4" s="35"/>
      <c r="AE4" s="36"/>
      <c r="AG4" s="33"/>
      <c r="AH4" s="33"/>
      <c r="AI4" s="33"/>
      <c r="AJ4" s="33"/>
      <c r="AK4" s="33"/>
      <c r="AL4" s="33"/>
      <c r="AM4" s="33"/>
      <c r="AN4" s="33"/>
    </row>
    <row r="5" spans="1:40" ht="21" customHeight="1" x14ac:dyDescent="0.3">
      <c r="A5" s="34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7"/>
      <c r="V5" s="89" t="s">
        <v>16</v>
      </c>
      <c r="W5" s="87"/>
      <c r="X5" s="89" t="s">
        <v>16</v>
      </c>
      <c r="Y5" s="8"/>
      <c r="Z5" s="64"/>
      <c r="AA5" s="65" t="s">
        <v>16</v>
      </c>
      <c r="AB5" s="64"/>
      <c r="AC5" s="65" t="s">
        <v>16</v>
      </c>
      <c r="AD5" s="13"/>
      <c r="AE5" s="37"/>
      <c r="AG5" s="33"/>
      <c r="AH5" s="33"/>
      <c r="AI5" s="33"/>
      <c r="AJ5" s="33"/>
      <c r="AK5" s="33"/>
      <c r="AL5" s="33"/>
      <c r="AM5" s="33"/>
      <c r="AN5" s="33"/>
    </row>
    <row r="6" spans="1:40" ht="21" customHeight="1" x14ac:dyDescent="0.3">
      <c r="A6" s="34"/>
      <c r="B6" s="9">
        <v>2007</v>
      </c>
      <c r="C6" s="9">
        <v>2010</v>
      </c>
      <c r="D6" s="9">
        <v>2011</v>
      </c>
      <c r="E6" s="9">
        <v>2012</v>
      </c>
      <c r="F6" s="9">
        <v>2013</v>
      </c>
      <c r="G6" s="9">
        <v>2014</v>
      </c>
      <c r="H6" s="9">
        <v>2015</v>
      </c>
      <c r="I6" s="9">
        <v>2016</v>
      </c>
      <c r="J6" s="9">
        <v>2017</v>
      </c>
      <c r="K6" s="9"/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9">
        <v>2016</v>
      </c>
      <c r="S6" s="9">
        <v>2017</v>
      </c>
      <c r="T6" s="9"/>
      <c r="U6" s="10">
        <v>2017</v>
      </c>
      <c r="V6" s="90" t="s">
        <v>27</v>
      </c>
      <c r="W6" s="10">
        <v>2018</v>
      </c>
      <c r="X6" s="90" t="s">
        <v>27</v>
      </c>
      <c r="Y6" s="10"/>
      <c r="Z6" s="66">
        <v>2011</v>
      </c>
      <c r="AA6" s="67" t="s">
        <v>27</v>
      </c>
      <c r="AB6" s="66">
        <v>2012</v>
      </c>
      <c r="AC6" s="67" t="s">
        <v>27</v>
      </c>
      <c r="AD6" s="38"/>
      <c r="AE6" s="37"/>
      <c r="AG6" s="33"/>
      <c r="AH6" s="33"/>
      <c r="AI6" s="33"/>
      <c r="AJ6" s="33"/>
      <c r="AK6" s="33"/>
      <c r="AL6" s="33"/>
      <c r="AM6" s="33"/>
      <c r="AN6" s="33"/>
    </row>
    <row r="7" spans="1:40" s="33" customFormat="1" ht="21" customHeight="1" x14ac:dyDescent="0.3">
      <c r="A7" s="39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91" t="s">
        <v>28</v>
      </c>
      <c r="W7" s="12"/>
      <c r="X7" s="91" t="s">
        <v>28</v>
      </c>
      <c r="Y7" s="12"/>
      <c r="Z7" s="68"/>
      <c r="AA7" s="69" t="s">
        <v>28</v>
      </c>
      <c r="AB7" s="68"/>
      <c r="AC7" s="69" t="s">
        <v>28</v>
      </c>
      <c r="AD7" s="40"/>
      <c r="AE7" s="36"/>
      <c r="AF7" s="41"/>
      <c r="AG7" s="8"/>
    </row>
    <row r="8" spans="1:40" s="33" customFormat="1" ht="21" customHeight="1" x14ac:dyDescent="0.25">
      <c r="A8" s="34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70"/>
      <c r="AA8" s="71"/>
      <c r="AB8" s="70"/>
      <c r="AC8" s="71"/>
      <c r="AD8" s="13"/>
      <c r="AE8" s="37"/>
      <c r="AF8" s="41"/>
      <c r="AG8" s="14"/>
    </row>
    <row r="9" spans="1:40" s="33" customFormat="1" ht="21" customHeight="1" x14ac:dyDescent="0.25">
      <c r="A9" s="34" t="s">
        <v>63</v>
      </c>
      <c r="B9" s="1">
        <v>60398.501706000003</v>
      </c>
      <c r="C9" s="1">
        <v>52934.451880000001</v>
      </c>
      <c r="D9" s="1">
        <v>62589.257390000006</v>
      </c>
      <c r="E9" s="1">
        <v>59398.37705499999</v>
      </c>
      <c r="F9" s="1">
        <v>63039.810446000003</v>
      </c>
      <c r="G9" s="1">
        <v>68514.370314000014</v>
      </c>
      <c r="H9" s="1">
        <v>63998.493541000003</v>
      </c>
      <c r="I9" s="1">
        <v>68343.907754999993</v>
      </c>
      <c r="J9" s="1">
        <v>73907.382702000003</v>
      </c>
      <c r="K9" s="1"/>
      <c r="L9" s="15">
        <f>+C9/$C$57*100</f>
        <v>46.481344889341699</v>
      </c>
      <c r="M9" s="15">
        <f>+D9/$D$57*100</f>
        <v>46.39441855912505</v>
      </c>
      <c r="N9" s="15">
        <f>+E9/$E$57*100</f>
        <v>38.95953058372934</v>
      </c>
      <c r="O9" s="15">
        <f>+F9/$F$57*100</f>
        <v>41.527480454684792</v>
      </c>
      <c r="P9" s="15">
        <f>+G9/$G$57*100</f>
        <v>43.470783430570158</v>
      </c>
      <c r="Q9" s="15">
        <f>+H9/$H$57*100</f>
        <v>44.493183870004913</v>
      </c>
      <c r="R9" s="15">
        <f>+I9/$I$57*100</f>
        <v>47.950682187541716</v>
      </c>
      <c r="S9" s="15">
        <f>+J9/$J$57*100</f>
        <v>47.076477012603405</v>
      </c>
      <c r="T9" s="15"/>
      <c r="U9" s="15">
        <v>67383.633008999983</v>
      </c>
      <c r="V9" s="15">
        <f>+U9/$U$57*100</f>
        <v>47.072941625122752</v>
      </c>
      <c r="W9" s="15">
        <v>77483.558560999998</v>
      </c>
      <c r="X9" s="15">
        <f>(W9/$W$57)*100</f>
        <v>50.253344639034935</v>
      </c>
      <c r="Y9" s="15"/>
      <c r="Z9" s="72">
        <v>31569.252561999998</v>
      </c>
      <c r="AA9" s="73">
        <v>48.132750876436752</v>
      </c>
      <c r="AB9" s="72">
        <v>29422.485628999999</v>
      </c>
      <c r="AC9" s="73">
        <v>39.56082030034699</v>
      </c>
      <c r="AD9" s="42"/>
      <c r="AE9" s="43" t="s">
        <v>66</v>
      </c>
      <c r="AF9" s="41"/>
      <c r="AG9" s="19"/>
    </row>
    <row r="10" spans="1:40" s="33" customFormat="1" ht="21" customHeight="1" x14ac:dyDescent="0.25">
      <c r="A10" s="41"/>
      <c r="B10" s="1"/>
      <c r="C10" s="1"/>
      <c r="D10" s="1"/>
      <c r="E10" s="1"/>
      <c r="F10" s="1"/>
      <c r="G10" s="1"/>
      <c r="H10" s="1"/>
      <c r="I10" s="1"/>
      <c r="J10" s="1"/>
      <c r="K10" s="1"/>
      <c r="L10" s="15"/>
      <c r="M10" s="15"/>
      <c r="N10" s="15"/>
      <c r="O10" s="15"/>
      <c r="P10" s="15"/>
      <c r="Q10" s="15"/>
      <c r="R10" s="15"/>
      <c r="S10" s="15"/>
      <c r="T10" s="15"/>
      <c r="V10" s="15"/>
      <c r="X10" s="15"/>
      <c r="Y10" s="15"/>
      <c r="Z10" s="72"/>
      <c r="AA10" s="73"/>
      <c r="AB10" s="72"/>
      <c r="AC10" s="73"/>
      <c r="AD10" s="42"/>
      <c r="AE10" s="44"/>
      <c r="AF10" s="41"/>
      <c r="AG10" s="20"/>
    </row>
    <row r="11" spans="1:40" s="33" customFormat="1" ht="21" customHeight="1" x14ac:dyDescent="0.25">
      <c r="A11" s="34" t="s">
        <v>11</v>
      </c>
      <c r="B11" s="1">
        <v>2942.8760630000002</v>
      </c>
      <c r="C11" s="1">
        <v>2083.7877370000001</v>
      </c>
      <c r="D11" s="1">
        <v>2544.7212079999995</v>
      </c>
      <c r="E11" s="1">
        <v>2294.9335059999999</v>
      </c>
      <c r="F11" s="1">
        <v>2412.8241699999999</v>
      </c>
      <c r="G11" s="1">
        <v>2269.8407400000001</v>
      </c>
      <c r="H11" s="1">
        <v>1906.7924549999996</v>
      </c>
      <c r="I11" s="1">
        <v>1821.5099760000001</v>
      </c>
      <c r="J11" s="1">
        <v>1994.483195</v>
      </c>
      <c r="K11" s="1"/>
      <c r="L11" s="15">
        <f>+C11/$C$57*100</f>
        <v>1.8297583717169466</v>
      </c>
      <c r="M11" s="15">
        <f>+D11/$D$57*100</f>
        <v>1.8862799426519015</v>
      </c>
      <c r="N11" s="15">
        <f>+E11/$E$57*100</f>
        <v>1.5052521053200385</v>
      </c>
      <c r="O11" s="15">
        <f>+F11/$F$57*100</f>
        <v>1.5894481257378819</v>
      </c>
      <c r="P11" s="15">
        <f>+G11/$G$57*100</f>
        <v>1.4401614548628907</v>
      </c>
      <c r="Q11" s="15">
        <f>+H11/$H$57*100</f>
        <v>1.3256447551832076</v>
      </c>
      <c r="R11" s="15">
        <f>+I11/$I$57*100</f>
        <v>1.2779872973275048</v>
      </c>
      <c r="S11" s="15">
        <f>+J11/$J$57*100</f>
        <v>1.2704176341898854</v>
      </c>
      <c r="T11" s="15"/>
      <c r="U11" s="15">
        <v>1813.789945</v>
      </c>
      <c r="V11" s="15">
        <f>+U11/$U$57*100</f>
        <v>1.2670796213943512</v>
      </c>
      <c r="W11" s="15">
        <v>2016.5676600000002</v>
      </c>
      <c r="X11" s="15">
        <f>(W11/$W$57)*100</f>
        <v>1.3078809425890203</v>
      </c>
      <c r="Y11" s="15"/>
      <c r="Z11" s="72">
        <v>1197.8471399999999</v>
      </c>
      <c r="AA11" s="73">
        <v>1.8263238213967903</v>
      </c>
      <c r="AB11" s="72">
        <v>1208.464635</v>
      </c>
      <c r="AC11" s="73">
        <v>1.6248746916690835</v>
      </c>
      <c r="AD11" s="42"/>
      <c r="AE11" s="43" t="s">
        <v>10</v>
      </c>
      <c r="AF11" s="41"/>
      <c r="AG11" s="19"/>
    </row>
    <row r="12" spans="1:40" s="33" customFormat="1" ht="21" customHeight="1" x14ac:dyDescent="0.25">
      <c r="A12" s="41"/>
      <c r="B12" s="1"/>
      <c r="C12" s="1"/>
      <c r="D12" s="1"/>
      <c r="E12" s="1"/>
      <c r="F12" s="1"/>
      <c r="G12" s="1"/>
      <c r="H12" s="1"/>
      <c r="I12" s="1"/>
      <c r="J12" s="1"/>
      <c r="K12" s="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72"/>
      <c r="AA12" s="73"/>
      <c r="AB12" s="72"/>
      <c r="AC12" s="73"/>
      <c r="AD12" s="42"/>
      <c r="AE12" s="44"/>
      <c r="AF12" s="41"/>
      <c r="AG12" s="20"/>
    </row>
    <row r="13" spans="1:40" s="33" customFormat="1" ht="21" customHeight="1" x14ac:dyDescent="0.25">
      <c r="A13" s="34" t="s">
        <v>83</v>
      </c>
      <c r="B13" s="1">
        <v>43930.087098000004</v>
      </c>
      <c r="C13" s="1">
        <v>58865.607126999988</v>
      </c>
      <c r="D13" s="1">
        <v>69774.193622999999</v>
      </c>
      <c r="E13" s="1">
        <v>90772.390700999997</v>
      </c>
      <c r="F13" s="1">
        <v>86351.620639000015</v>
      </c>
      <c r="G13" s="1">
        <v>86826.194186000008</v>
      </c>
      <c r="H13" s="1">
        <v>77933.891975999999</v>
      </c>
      <c r="I13" s="1">
        <v>72364.779221999997</v>
      </c>
      <c r="J13" s="1">
        <v>81092.251859000011</v>
      </c>
      <c r="K13" s="1"/>
      <c r="L13" s="15">
        <f t="shared" ref="L13:L18" si="0">+C13/$C$57*100</f>
        <v>51.689447794667096</v>
      </c>
      <c r="M13" s="15">
        <f t="shared" ref="M13:M18" si="1">+D13/$D$57*100</f>
        <v>51.720267639540616</v>
      </c>
      <c r="N13" s="15">
        <f t="shared" ref="N13:N18" si="2">+E13/$E$57*100</f>
        <v>59.537817479411245</v>
      </c>
      <c r="O13" s="15">
        <f t="shared" ref="O13:O18" si="3">+F13/$F$57*100</f>
        <v>56.884137387883996</v>
      </c>
      <c r="P13" s="15">
        <f t="shared" ref="P13:P18" si="4">+G13/$G$57*100</f>
        <v>55.089212179316874</v>
      </c>
      <c r="Q13" s="15">
        <f t="shared" ref="Q13:Q18" si="5">+H13/$H$57*100</f>
        <v>54.181384491055738</v>
      </c>
      <c r="R13" s="15">
        <f t="shared" ref="R13:R18" si="6">+I13/$I$57*100</f>
        <v>50.771760703014316</v>
      </c>
      <c r="S13" s="15">
        <f t="shared" ref="S13:S18" si="7">+J13/$J$57*100</f>
        <v>51.652993124287086</v>
      </c>
      <c r="T13" s="15"/>
      <c r="U13" s="15">
        <v>73949.851643000016</v>
      </c>
      <c r="V13" s="15">
        <f t="shared" ref="V13:V18" si="8">(+U13/$U$57)*100</f>
        <v>51.659978753482896</v>
      </c>
      <c r="W13" s="15">
        <v>74685.747610000006</v>
      </c>
      <c r="X13" s="15">
        <f t="shared" ref="X13:X18" si="9">(W13/$W$57)*100</f>
        <v>48.438774418376063</v>
      </c>
      <c r="Y13" s="15"/>
      <c r="Z13" s="72">
        <v>32820.783780999998</v>
      </c>
      <c r="AA13" s="73">
        <v>50.04092530216645</v>
      </c>
      <c r="AB13" s="72">
        <v>43741.839292999997</v>
      </c>
      <c r="AC13" s="73">
        <v>58.814305007983926</v>
      </c>
      <c r="AD13" s="42"/>
      <c r="AE13" s="43" t="s">
        <v>94</v>
      </c>
      <c r="AF13" s="41"/>
      <c r="AG13" s="19"/>
    </row>
    <row r="14" spans="1:40" s="33" customFormat="1" ht="21" customHeight="1" x14ac:dyDescent="0.25">
      <c r="A14" s="41" t="s">
        <v>84</v>
      </c>
      <c r="B14" s="1">
        <v>10842.681418000002</v>
      </c>
      <c r="C14" s="1">
        <v>11124.224829000001</v>
      </c>
      <c r="D14" s="1">
        <v>12734.547683999999</v>
      </c>
      <c r="E14" s="1">
        <v>14166.917406999999</v>
      </c>
      <c r="F14" s="1">
        <v>14213.880199999998</v>
      </c>
      <c r="G14" s="1">
        <v>15183.961861</v>
      </c>
      <c r="H14" s="1">
        <v>14141.058230000002</v>
      </c>
      <c r="I14" s="1">
        <v>9736.4089999999997</v>
      </c>
      <c r="J14" s="1">
        <v>9804.8065289999995</v>
      </c>
      <c r="K14" s="1"/>
      <c r="L14" s="15">
        <f t="shared" si="0"/>
        <v>9.7680983280132772</v>
      </c>
      <c r="M14" s="15">
        <f t="shared" si="1"/>
        <v>9.4395102298661815</v>
      </c>
      <c r="N14" s="15">
        <f t="shared" si="2"/>
        <v>9.2921133431662266</v>
      </c>
      <c r="O14" s="15">
        <f t="shared" si="3"/>
        <v>9.363394782037842</v>
      </c>
      <c r="P14" s="15">
        <f t="shared" si="4"/>
        <v>9.6338726409150652</v>
      </c>
      <c r="Q14" s="15">
        <f t="shared" si="5"/>
        <v>9.8311799095826817</v>
      </c>
      <c r="R14" s="15">
        <f t="shared" si="6"/>
        <v>6.8311495339211863</v>
      </c>
      <c r="S14" s="15">
        <f t="shared" si="7"/>
        <v>6.2453266818634292</v>
      </c>
      <c r="T14" s="15"/>
      <c r="U14" s="15">
        <v>8802.8045889999994</v>
      </c>
      <c r="V14" s="15">
        <f t="shared" si="8"/>
        <v>6.149474108942961</v>
      </c>
      <c r="W14" s="15">
        <v>10800.653251</v>
      </c>
      <c r="X14" s="15">
        <f t="shared" si="9"/>
        <v>7.004956409196331</v>
      </c>
      <c r="Y14" s="15"/>
      <c r="Z14" s="72">
        <v>6004.7627480000001</v>
      </c>
      <c r="AA14" s="73">
        <v>9.1552927600665743</v>
      </c>
      <c r="AB14" s="72">
        <v>6682.9488179999998</v>
      </c>
      <c r="AC14" s="73">
        <v>8.9857444608530201</v>
      </c>
      <c r="AD14" s="42"/>
      <c r="AE14" s="44" t="s">
        <v>95</v>
      </c>
      <c r="AF14" s="41"/>
      <c r="AG14" s="20"/>
    </row>
    <row r="15" spans="1:40" s="33" customFormat="1" ht="21" customHeight="1" x14ac:dyDescent="0.25">
      <c r="A15" s="41" t="s">
        <v>85</v>
      </c>
      <c r="B15" s="1">
        <v>5976.3436710000005</v>
      </c>
      <c r="C15" s="1">
        <v>7025.1682109999992</v>
      </c>
      <c r="D15" s="1">
        <v>6700.8048930000004</v>
      </c>
      <c r="E15" s="1">
        <v>9443.6040529999991</v>
      </c>
      <c r="F15" s="1">
        <v>10041.74965</v>
      </c>
      <c r="G15" s="1">
        <v>9757.9349070000007</v>
      </c>
      <c r="H15" s="1">
        <v>8527.1259420000006</v>
      </c>
      <c r="I15" s="1">
        <v>7755.0709040000002</v>
      </c>
      <c r="J15" s="1">
        <v>7524.7852180000009</v>
      </c>
      <c r="K15" s="1"/>
      <c r="L15" s="15">
        <f t="shared" si="0"/>
        <v>6.1687474777557023</v>
      </c>
      <c r="M15" s="15">
        <f t="shared" si="1"/>
        <v>4.9669857073355379</v>
      </c>
      <c r="N15" s="15">
        <f t="shared" si="2"/>
        <v>6.1940813733481201</v>
      </c>
      <c r="O15" s="15">
        <f t="shared" si="3"/>
        <v>6.6150034299107388</v>
      </c>
      <c r="P15" s="15">
        <f t="shared" si="4"/>
        <v>6.1911840264716131</v>
      </c>
      <c r="Q15" s="15">
        <f t="shared" si="5"/>
        <v>5.9282486419314955</v>
      </c>
      <c r="R15" s="15">
        <f t="shared" si="6"/>
        <v>5.4410254326194973</v>
      </c>
      <c r="S15" s="15">
        <f t="shared" si="7"/>
        <v>4.7930310259839422</v>
      </c>
      <c r="T15" s="15"/>
      <c r="U15" s="15">
        <v>6712.8508790000005</v>
      </c>
      <c r="V15" s="15">
        <f t="shared" si="8"/>
        <v>4.6894716632912301</v>
      </c>
      <c r="W15" s="15">
        <v>8525.6936450000012</v>
      </c>
      <c r="X15" s="15">
        <f t="shared" si="9"/>
        <v>5.529490758890689</v>
      </c>
      <c r="Y15" s="15"/>
      <c r="Z15" s="72">
        <v>4722.3563519999998</v>
      </c>
      <c r="AA15" s="73">
        <v>7.2000438209353215</v>
      </c>
      <c r="AB15" s="72">
        <v>6865.1897359999994</v>
      </c>
      <c r="AC15" s="73">
        <v>9.2307815491288707</v>
      </c>
      <c r="AD15" s="42"/>
      <c r="AE15" s="44" t="s">
        <v>96</v>
      </c>
      <c r="AF15" s="41"/>
      <c r="AG15" s="20"/>
    </row>
    <row r="16" spans="1:40" s="33" customFormat="1" ht="21" customHeight="1" x14ac:dyDescent="0.25">
      <c r="A16" s="41" t="s">
        <v>86</v>
      </c>
      <c r="B16" s="1">
        <v>5603.1539610000009</v>
      </c>
      <c r="C16" s="1">
        <v>2257.8975180000002</v>
      </c>
      <c r="D16" s="1">
        <v>3633.0163550000002</v>
      </c>
      <c r="E16" s="1">
        <v>3913.246486</v>
      </c>
      <c r="F16" s="1">
        <v>4103.7936060000002</v>
      </c>
      <c r="G16" s="1">
        <v>3996.4630510000011</v>
      </c>
      <c r="H16" s="1">
        <v>3921.7976570000001</v>
      </c>
      <c r="I16" s="1">
        <v>3650.9296749999999</v>
      </c>
      <c r="J16" s="1">
        <v>4148.8223179999995</v>
      </c>
      <c r="K16" s="1"/>
      <c r="L16" s="15">
        <f t="shared" si="0"/>
        <v>1.9826428636092006</v>
      </c>
      <c r="M16" s="15">
        <f t="shared" si="1"/>
        <v>2.6929810071999136</v>
      </c>
      <c r="N16" s="15">
        <f t="shared" si="2"/>
        <v>2.5667072689851356</v>
      </c>
      <c r="O16" s="15">
        <f t="shared" si="3"/>
        <v>2.7033743844964069</v>
      </c>
      <c r="P16" s="15">
        <f t="shared" si="4"/>
        <v>2.5356633795523242</v>
      </c>
      <c r="Q16" s="15">
        <f t="shared" si="5"/>
        <v>2.7265214319782087</v>
      </c>
      <c r="R16" s="15">
        <f t="shared" si="6"/>
        <v>2.5615241253479883</v>
      </c>
      <c r="S16" s="15">
        <f t="shared" si="7"/>
        <v>2.642658031474542</v>
      </c>
      <c r="T16" s="15"/>
      <c r="U16" s="15">
        <v>3761.1796299999996</v>
      </c>
      <c r="V16" s="15">
        <f t="shared" si="8"/>
        <v>2.627489514270378</v>
      </c>
      <c r="W16" s="15">
        <v>4495.621771000001</v>
      </c>
      <c r="X16" s="15">
        <f t="shared" si="9"/>
        <v>2.9157157262847315</v>
      </c>
      <c r="Y16" s="15"/>
      <c r="Z16" s="72">
        <v>3820.1068250000003</v>
      </c>
      <c r="AA16" s="73">
        <v>5.8244093605950091</v>
      </c>
      <c r="AB16" s="72">
        <v>4966.0267970000004</v>
      </c>
      <c r="AC16" s="73">
        <v>6.677209267771234</v>
      </c>
      <c r="AD16" s="42"/>
      <c r="AE16" s="44" t="s">
        <v>97</v>
      </c>
      <c r="AF16" s="41"/>
      <c r="AG16" s="20"/>
    </row>
    <row r="17" spans="1:33" s="33" customFormat="1" ht="21" customHeight="1" x14ac:dyDescent="0.25">
      <c r="A17" s="41" t="s">
        <v>87</v>
      </c>
      <c r="B17" s="1">
        <v>20308.571996999995</v>
      </c>
      <c r="C17" s="1">
        <v>4242.4346129999994</v>
      </c>
      <c r="D17" s="1">
        <v>5459.2993929999993</v>
      </c>
      <c r="E17" s="1">
        <v>6662.5536169999996</v>
      </c>
      <c r="F17" s="1">
        <v>6580.2933109999994</v>
      </c>
      <c r="G17" s="1">
        <v>7292.3357820000001</v>
      </c>
      <c r="H17" s="1">
        <v>7066.5063410000002</v>
      </c>
      <c r="I17" s="1">
        <v>7404.3214810000009</v>
      </c>
      <c r="J17" s="1">
        <v>9699.9029620000001</v>
      </c>
      <c r="K17" s="1"/>
      <c r="L17" s="15">
        <f t="shared" si="0"/>
        <v>3.7252499915246853</v>
      </c>
      <c r="M17" s="15">
        <f t="shared" si="1"/>
        <v>4.0467171466854062</v>
      </c>
      <c r="N17" s="15">
        <f t="shared" si="2"/>
        <v>4.3699840681993543</v>
      </c>
      <c r="O17" s="15">
        <f t="shared" si="3"/>
        <v>4.3347687742926047</v>
      </c>
      <c r="P17" s="15">
        <f t="shared" si="4"/>
        <v>4.6268184036355944</v>
      </c>
      <c r="Q17" s="15">
        <f t="shared" si="5"/>
        <v>4.9127932323476351</v>
      </c>
      <c r="R17" s="15">
        <f t="shared" si="6"/>
        <v>5.1949365760965662</v>
      </c>
      <c r="S17" s="15">
        <f t="shared" si="7"/>
        <v>6.1785066947407907</v>
      </c>
      <c r="T17" s="15"/>
      <c r="U17" s="15">
        <v>8876.9629760000007</v>
      </c>
      <c r="V17" s="15">
        <f t="shared" si="8"/>
        <v>6.2012797665838608</v>
      </c>
      <c r="W17" s="15">
        <v>8813.6343259999994</v>
      </c>
      <c r="X17" s="15">
        <f t="shared" si="9"/>
        <v>5.7162398260040641</v>
      </c>
      <c r="Y17" s="15"/>
      <c r="Z17" s="72">
        <v>17968.093109000001</v>
      </c>
      <c r="AA17" s="73">
        <v>27.395445858010081</v>
      </c>
      <c r="AB17" s="72">
        <v>24916.959260000003</v>
      </c>
      <c r="AC17" s="73">
        <v>33.502789674042567</v>
      </c>
      <c r="AD17" s="42"/>
      <c r="AE17" s="44" t="s">
        <v>98</v>
      </c>
      <c r="AF17" s="41"/>
      <c r="AG17" s="20"/>
    </row>
    <row r="18" spans="1:33" s="33" customFormat="1" ht="21" customHeight="1" x14ac:dyDescent="0.25">
      <c r="A18" s="41" t="s">
        <v>88</v>
      </c>
      <c r="B18" s="1">
        <v>1199.336051</v>
      </c>
      <c r="C18" s="1">
        <v>597.97503300000005</v>
      </c>
      <c r="D18" s="1">
        <v>626.29308900000001</v>
      </c>
      <c r="E18" s="1">
        <v>769.62975900000004</v>
      </c>
      <c r="F18" s="1">
        <v>1004.172795</v>
      </c>
      <c r="G18" s="1">
        <v>938.0231399999999</v>
      </c>
      <c r="H18" s="1">
        <v>848.82035099999996</v>
      </c>
      <c r="I18" s="1">
        <v>846.16582700000004</v>
      </c>
      <c r="J18" s="1">
        <v>1170.7909529999999</v>
      </c>
      <c r="K18" s="1"/>
      <c r="L18" s="15">
        <f t="shared" si="0"/>
        <v>0.52507738829709194</v>
      </c>
      <c r="M18" s="15">
        <f t="shared" si="1"/>
        <v>0.46424106825072775</v>
      </c>
      <c r="N18" s="15">
        <f t="shared" si="2"/>
        <v>0.50480190908490041</v>
      </c>
      <c r="O18" s="15">
        <f t="shared" si="3"/>
        <v>0.66149891350339063</v>
      </c>
      <c r="P18" s="15">
        <f t="shared" si="4"/>
        <v>0.59515398864391555</v>
      </c>
      <c r="Q18" s="15">
        <f t="shared" si="5"/>
        <v>0.59011888968058646</v>
      </c>
      <c r="R18" s="15">
        <f t="shared" si="6"/>
        <v>0.59367732957100361</v>
      </c>
      <c r="S18" s="15">
        <f t="shared" si="7"/>
        <v>0.74575382553733738</v>
      </c>
      <c r="T18" s="15"/>
      <c r="U18" s="15">
        <v>1075.1949459999998</v>
      </c>
      <c r="V18" s="15">
        <f t="shared" si="8"/>
        <v>0.75111101418240556</v>
      </c>
      <c r="W18" s="15">
        <v>1340.1189069999998</v>
      </c>
      <c r="X18" s="15">
        <f t="shared" si="9"/>
        <v>0.86915803225195398</v>
      </c>
      <c r="Y18" s="15"/>
      <c r="Z18" s="72">
        <v>305.46474699999999</v>
      </c>
      <c r="AA18" s="73">
        <v>0.46573350255946994</v>
      </c>
      <c r="AB18" s="72">
        <v>310.71468199999998</v>
      </c>
      <c r="AC18" s="73">
        <v>0.41778005618824526</v>
      </c>
      <c r="AD18" s="42"/>
      <c r="AE18" s="44" t="s">
        <v>99</v>
      </c>
      <c r="AF18" s="41"/>
      <c r="AG18" s="20"/>
    </row>
    <row r="19" spans="1:33" s="33" customFormat="1" ht="21" customHeight="1" x14ac:dyDescent="0.25">
      <c r="A19" s="41" t="s">
        <v>89</v>
      </c>
      <c r="B19" s="1"/>
      <c r="C19" s="1">
        <v>1237.3558579999999</v>
      </c>
      <c r="D19" s="1">
        <v>1840.3505869999999</v>
      </c>
      <c r="E19" s="1">
        <v>2191.0838319999998</v>
      </c>
      <c r="F19" s="1">
        <v>2126.9908829999995</v>
      </c>
      <c r="G19" s="1">
        <v>1852.3281100000002</v>
      </c>
      <c r="H19" s="1">
        <v>1309.7826250000001</v>
      </c>
      <c r="I19" s="1">
        <v>1094.7626</v>
      </c>
      <c r="J19" s="1">
        <v>1295.4590889999997</v>
      </c>
      <c r="K19" s="1"/>
      <c r="L19" s="15">
        <f t="shared" ref="L19:L23" si="10">+C19/$C$57*100</f>
        <v>1.0865128917727693</v>
      </c>
      <c r="M19" s="15">
        <f t="shared" ref="M19:M23" si="11">+D19/$D$57*100</f>
        <v>1.3641637397418795</v>
      </c>
      <c r="N19" s="15">
        <f t="shared" ref="N19:N23" si="12">+E19/$E$57*100</f>
        <v>1.4371368679867527</v>
      </c>
      <c r="O19" s="15">
        <f t="shared" ref="O19:O23" si="13">+F19/$F$57*100</f>
        <v>1.4011554237895054</v>
      </c>
      <c r="P19" s="15">
        <f t="shared" ref="P19:P23" si="14">+G19/$G$57*100</f>
        <v>1.175259346953579</v>
      </c>
      <c r="Q19" s="15">
        <f t="shared" ref="Q19:Q23" si="15">+H19/$H$57*100</f>
        <v>0.91059017079094984</v>
      </c>
      <c r="R19" s="15">
        <f t="shared" ref="R19:R23" si="16">+I19/$I$57*100</f>
        <v>0.76809499526410074</v>
      </c>
      <c r="S19" s="15">
        <f t="shared" ref="S19:S23" si="17">+J19/$J$57*100</f>
        <v>0.82516316766317199</v>
      </c>
      <c r="T19" s="15"/>
      <c r="U19" s="15">
        <v>1170.2137129999996</v>
      </c>
      <c r="V19" s="15">
        <f t="shared" ref="V19:V23" si="18">(+U19/$U$57)*100</f>
        <v>0.81748934186451094</v>
      </c>
      <c r="W19" s="15">
        <v>1593.8246000000001</v>
      </c>
      <c r="X19" s="15">
        <f t="shared" ref="X19:X23" si="19">(W19/$W$57)*100</f>
        <v>1.0337033869568097</v>
      </c>
      <c r="Y19" s="15"/>
      <c r="Z19" s="72"/>
      <c r="AA19" s="73"/>
      <c r="AB19" s="72"/>
      <c r="AC19" s="73"/>
      <c r="AD19" s="42"/>
      <c r="AE19" s="44" t="s">
        <v>100</v>
      </c>
      <c r="AF19" s="41"/>
      <c r="AG19" s="20"/>
    </row>
    <row r="20" spans="1:33" s="33" customFormat="1" ht="21" customHeight="1" x14ac:dyDescent="0.25">
      <c r="A20" s="41" t="s">
        <v>90</v>
      </c>
      <c r="B20" s="1"/>
      <c r="C20" s="1">
        <v>23294.872804999999</v>
      </c>
      <c r="D20" s="1">
        <v>27934.772059000006</v>
      </c>
      <c r="E20" s="1">
        <v>42451.152726</v>
      </c>
      <c r="F20" s="1">
        <v>35574.659968</v>
      </c>
      <c r="G20" s="1">
        <v>35383.669394000004</v>
      </c>
      <c r="H20" s="1">
        <v>31085.755710999998</v>
      </c>
      <c r="I20" s="1">
        <v>31304.101578000002</v>
      </c>
      <c r="J20" s="1">
        <v>35336.960890000002</v>
      </c>
      <c r="K20" s="1"/>
      <c r="L20" s="15">
        <f t="shared" si="10"/>
        <v>20.455052967340777</v>
      </c>
      <c r="M20" s="15">
        <f t="shared" si="11"/>
        <v>20.7067084880618</v>
      </c>
      <c r="N20" s="15">
        <f t="shared" si="12"/>
        <v>27.84380760793772</v>
      </c>
      <c r="O20" s="15">
        <f t="shared" si="13"/>
        <v>23.434810258013979</v>
      </c>
      <c r="P20" s="15">
        <f t="shared" si="14"/>
        <v>22.450119911430694</v>
      </c>
      <c r="Q20" s="15">
        <f t="shared" si="15"/>
        <v>21.611512522580021</v>
      </c>
      <c r="R20" s="15">
        <f t="shared" si="16"/>
        <v>21.963230889784541</v>
      </c>
      <c r="S20" s="15">
        <f t="shared" si="17"/>
        <v>22.508436454053108</v>
      </c>
      <c r="T20" s="15"/>
      <c r="U20" s="15">
        <v>32532.315459000001</v>
      </c>
      <c r="V20" s="15">
        <f t="shared" si="18"/>
        <v>22.726465139198531</v>
      </c>
      <c r="W20" s="15">
        <v>26923.310662</v>
      </c>
      <c r="X20" s="15">
        <f t="shared" si="19"/>
        <v>17.461593590285773</v>
      </c>
      <c r="Y20" s="15"/>
      <c r="Z20" s="72"/>
      <c r="AA20" s="73"/>
      <c r="AB20" s="72"/>
      <c r="AC20" s="73"/>
      <c r="AD20" s="42"/>
      <c r="AE20" s="44" t="s">
        <v>101</v>
      </c>
      <c r="AF20" s="41"/>
      <c r="AG20" s="20"/>
    </row>
    <row r="21" spans="1:33" s="33" customFormat="1" ht="21" customHeight="1" x14ac:dyDescent="0.25">
      <c r="A21" s="41" t="s">
        <v>91</v>
      </c>
      <c r="B21" s="1"/>
      <c r="C21" s="1">
        <v>8580.8326159999997</v>
      </c>
      <c r="D21" s="1">
        <v>10199.360767</v>
      </c>
      <c r="E21" s="1">
        <v>10574.649016000003</v>
      </c>
      <c r="F21" s="1">
        <v>12016.838352999997</v>
      </c>
      <c r="G21" s="1">
        <v>11590.681501000001</v>
      </c>
      <c r="H21" s="1">
        <v>10307.368222000001</v>
      </c>
      <c r="I21" s="1">
        <v>9684.1040089999988</v>
      </c>
      <c r="J21" s="1">
        <v>11270.706287999999</v>
      </c>
      <c r="K21" s="1"/>
      <c r="L21" s="15">
        <f t="shared" si="10"/>
        <v>7.5347647155425346</v>
      </c>
      <c r="M21" s="15">
        <f t="shared" si="11"/>
        <v>7.5602976004524329</v>
      </c>
      <c r="N21" s="15">
        <f t="shared" si="12"/>
        <v>6.935936336603592</v>
      </c>
      <c r="O21" s="15">
        <f t="shared" si="13"/>
        <v>7.9160932797978978</v>
      </c>
      <c r="P21" s="15">
        <f t="shared" si="14"/>
        <v>7.354019354385434</v>
      </c>
      <c r="Q21" s="15">
        <f t="shared" si="15"/>
        <v>7.1659128854883001</v>
      </c>
      <c r="R21" s="15">
        <f t="shared" si="16"/>
        <v>6.7944518957168549</v>
      </c>
      <c r="S21" s="15">
        <f t="shared" si="17"/>
        <v>7.1790547315441406</v>
      </c>
      <c r="T21" s="15"/>
      <c r="U21" s="15">
        <v>10251.87552</v>
      </c>
      <c r="V21" s="15">
        <f t="shared" si="18"/>
        <v>7.1617678707903618</v>
      </c>
      <c r="W21" s="15">
        <v>11290.673156999999</v>
      </c>
      <c r="X21" s="15">
        <f t="shared" si="19"/>
        <v>7.3227675638920573</v>
      </c>
      <c r="Y21" s="15"/>
      <c r="Z21" s="72"/>
      <c r="AA21" s="73"/>
      <c r="AB21" s="72"/>
      <c r="AC21" s="73"/>
      <c r="AD21" s="42"/>
      <c r="AE21" s="44" t="s">
        <v>102</v>
      </c>
      <c r="AF21" s="41"/>
      <c r="AG21" s="20"/>
    </row>
    <row r="22" spans="1:33" s="33" customFormat="1" ht="21" customHeight="1" x14ac:dyDescent="0.25">
      <c r="A22" s="41" t="s">
        <v>92</v>
      </c>
      <c r="B22" s="1"/>
      <c r="C22" s="1">
        <v>402.59127900000004</v>
      </c>
      <c r="D22" s="1">
        <v>480.75537799999995</v>
      </c>
      <c r="E22" s="1">
        <v>490.33938100000006</v>
      </c>
      <c r="F22" s="1">
        <v>538.47335800000008</v>
      </c>
      <c r="G22" s="1">
        <v>600.04181700000004</v>
      </c>
      <c r="H22" s="1">
        <v>619.4760060000001</v>
      </c>
      <c r="I22" s="1">
        <v>735.91037599999993</v>
      </c>
      <c r="J22" s="1">
        <v>647.64487600000007</v>
      </c>
      <c r="K22" s="1"/>
      <c r="L22" s="15">
        <f t="shared" si="10"/>
        <v>0.35351238038813881</v>
      </c>
      <c r="M22" s="15">
        <f t="shared" si="11"/>
        <v>0.35636093415362974</v>
      </c>
      <c r="N22" s="15">
        <f t="shared" si="12"/>
        <v>0.32161471504158456</v>
      </c>
      <c r="O22" s="15">
        <f t="shared" si="13"/>
        <v>0.35471937005375886</v>
      </c>
      <c r="P22" s="15">
        <f t="shared" si="14"/>
        <v>0.38071265570345364</v>
      </c>
      <c r="Q22" s="15">
        <f t="shared" si="15"/>
        <v>0.43067357234520925</v>
      </c>
      <c r="R22" s="15">
        <f t="shared" si="16"/>
        <v>0.51632114283820307</v>
      </c>
      <c r="S22" s="15">
        <f t="shared" si="17"/>
        <v>0.41252765289061349</v>
      </c>
      <c r="T22" s="15"/>
      <c r="U22" s="15">
        <v>582.89170700000011</v>
      </c>
      <c r="V22" s="15">
        <f t="shared" si="18"/>
        <v>0.40719720905689949</v>
      </c>
      <c r="W22" s="15">
        <v>717.16262399999994</v>
      </c>
      <c r="X22" s="15">
        <f t="shared" si="19"/>
        <v>0.46512861793426513</v>
      </c>
      <c r="Y22" s="15"/>
      <c r="Z22" s="72"/>
      <c r="AA22" s="73"/>
      <c r="AB22" s="72"/>
      <c r="AC22" s="73"/>
      <c r="AD22" s="42"/>
      <c r="AE22" s="44" t="s">
        <v>103</v>
      </c>
      <c r="AF22" s="41"/>
      <c r="AG22" s="20"/>
    </row>
    <row r="23" spans="1:33" s="33" customFormat="1" ht="21" customHeight="1" x14ac:dyDescent="0.25">
      <c r="A23" s="41" t="s">
        <v>93</v>
      </c>
      <c r="B23" s="1"/>
      <c r="C23" s="1">
        <v>102.25436500000001</v>
      </c>
      <c r="D23" s="1">
        <v>164.99341799999999</v>
      </c>
      <c r="E23" s="1">
        <v>109.21442399999999</v>
      </c>
      <c r="F23" s="1">
        <v>150.76851500000001</v>
      </c>
      <c r="G23" s="1">
        <v>230.75462299999995</v>
      </c>
      <c r="H23" s="1">
        <v>106.200891</v>
      </c>
      <c r="I23" s="1">
        <v>153.00377200000003</v>
      </c>
      <c r="J23" s="1">
        <v>192.37273600000003</v>
      </c>
      <c r="K23" s="1"/>
      <c r="L23" s="15">
        <f t="shared" si="10"/>
        <v>8.9788790422923176E-2</v>
      </c>
      <c r="M23" s="15">
        <f t="shared" si="11"/>
        <v>0.12230171779311913</v>
      </c>
      <c r="N23" s="15">
        <f t="shared" si="12"/>
        <v>7.1633989057857839E-2</v>
      </c>
      <c r="O23" s="15">
        <f t="shared" si="13"/>
        <v>9.931877198786257E-2</v>
      </c>
      <c r="P23" s="15">
        <f t="shared" si="14"/>
        <v>0.14640847162520212</v>
      </c>
      <c r="Q23" s="15">
        <f t="shared" si="15"/>
        <v>7.3833234330651656E-2</v>
      </c>
      <c r="R23" s="15">
        <f t="shared" si="16"/>
        <v>0.10734878185437607</v>
      </c>
      <c r="S23" s="15">
        <f t="shared" si="17"/>
        <v>0.12253485853600057</v>
      </c>
      <c r="T23" s="15"/>
      <c r="U23" s="15">
        <v>183.56222400000004</v>
      </c>
      <c r="V23" s="15">
        <f t="shared" si="18"/>
        <v>0.12823312530174222</v>
      </c>
      <c r="W23" s="15">
        <v>185.05466699999999</v>
      </c>
      <c r="X23" s="15">
        <f t="shared" si="19"/>
        <v>0.12002050667938276</v>
      </c>
      <c r="Y23" s="15"/>
      <c r="Z23" s="72"/>
      <c r="AA23" s="73"/>
      <c r="AB23" s="72"/>
      <c r="AC23" s="73"/>
      <c r="AD23" s="42"/>
      <c r="AE23" s="44" t="s">
        <v>104</v>
      </c>
      <c r="AF23" s="41"/>
      <c r="AG23" s="20"/>
    </row>
    <row r="24" spans="1:33" s="33" customFormat="1" ht="21" customHeight="1" x14ac:dyDescent="0.25">
      <c r="A24" s="41"/>
      <c r="B24" s="1"/>
      <c r="C24" s="1"/>
      <c r="D24" s="1"/>
      <c r="E24" s="1"/>
      <c r="F24" s="1"/>
      <c r="G24" s="1"/>
      <c r="H24" s="1"/>
      <c r="I24" s="1"/>
      <c r="J24" s="1"/>
      <c r="K24" s="1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74"/>
      <c r="AA24" s="73"/>
      <c r="AB24" s="74"/>
      <c r="AC24" s="73"/>
      <c r="AD24" s="42"/>
      <c r="AE24" s="44"/>
      <c r="AF24" s="41"/>
      <c r="AG24" s="20"/>
    </row>
    <row r="25" spans="1:33" s="33" customFormat="1" ht="21" customHeight="1" x14ac:dyDescent="0.25">
      <c r="A25" s="34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74"/>
      <c r="AA25" s="73"/>
      <c r="AB25" s="74"/>
      <c r="AC25" s="73"/>
      <c r="AD25" s="42"/>
      <c r="AE25" s="43" t="s">
        <v>4</v>
      </c>
      <c r="AF25" s="41"/>
      <c r="AG25" s="20"/>
    </row>
    <row r="26" spans="1:33" s="33" customFormat="1" ht="21" customHeight="1" x14ac:dyDescent="0.25">
      <c r="A26" s="41" t="s">
        <v>0</v>
      </c>
      <c r="B26" s="1">
        <v>65674.810778999992</v>
      </c>
      <c r="C26" s="1">
        <v>57394.214526000003</v>
      </c>
      <c r="D26" s="1">
        <v>67113.921157000004</v>
      </c>
      <c r="E26" s="1">
        <v>66289.740201000008</v>
      </c>
      <c r="F26" s="1">
        <v>68683.836110999997</v>
      </c>
      <c r="G26" s="1">
        <v>76674.896730999986</v>
      </c>
      <c r="H26" s="1">
        <v>75368.260796000002</v>
      </c>
      <c r="I26" s="1">
        <v>77419.771590000004</v>
      </c>
      <c r="J26" s="1">
        <v>82725.960913999996</v>
      </c>
      <c r="K26" s="1"/>
      <c r="L26" s="15">
        <f t="shared" ref="L26:L32" si="20">+C26/$C$57*100</f>
        <v>50.39742899545957</v>
      </c>
      <c r="M26" s="15">
        <f t="shared" ref="M26:M32" si="21">+D26/$D$57*100</f>
        <v>49.748335084088403</v>
      </c>
      <c r="N26" s="15">
        <f t="shared" ref="N26:N32" si="22">+E26/$E$57*100</f>
        <v>43.479591342318244</v>
      </c>
      <c r="O26" s="15">
        <f t="shared" ref="O26:O32" si="23">+F26/$F$57*100</f>
        <v>45.245482838111982</v>
      </c>
      <c r="P26" s="15">
        <f t="shared" ref="P26:P32" si="24">+G26/$G$57*100</f>
        <v>48.648448713445347</v>
      </c>
      <c r="Q26" s="15">
        <f t="shared" ref="Q26:Q32" si="25">+H26/$H$57*100</f>
        <v>52.397700321033412</v>
      </c>
      <c r="R26" s="15">
        <f t="shared" ref="R26:R32" si="26">+I26/$I$57*100</f>
        <v>54.318387468450979</v>
      </c>
      <c r="S26" s="15">
        <f t="shared" ref="S26:S32" si="27">+J26/$J$57*100</f>
        <v>52.693609960673946</v>
      </c>
      <c r="T26" s="15"/>
      <c r="U26" s="15">
        <v>75297.540681999992</v>
      </c>
      <c r="V26" s="15">
        <f t="shared" ref="V26:V32" si="28">(+U26/$U$57)*100</f>
        <v>52.601449027921646</v>
      </c>
      <c r="W26" s="15">
        <v>86417.155714000008</v>
      </c>
      <c r="X26" s="15">
        <f t="shared" ref="X26:X32" si="29">(W26/$W$57)*100</f>
        <v>56.047388497288743</v>
      </c>
      <c r="Y26" s="15"/>
      <c r="Z26" s="72">
        <v>33508.726929000004</v>
      </c>
      <c r="AA26" s="73">
        <v>51.089812858018611</v>
      </c>
      <c r="AB26" s="72">
        <v>33057.032107999999</v>
      </c>
      <c r="AC26" s="73">
        <v>44.447750722950609</v>
      </c>
      <c r="AD26" s="42"/>
      <c r="AE26" s="44" t="s">
        <v>2</v>
      </c>
      <c r="AF26" s="41"/>
      <c r="AG26" s="20"/>
    </row>
    <row r="27" spans="1:33" s="33" customFormat="1" ht="21" customHeight="1" x14ac:dyDescent="0.25">
      <c r="A27" s="41" t="s">
        <v>1</v>
      </c>
      <c r="B27" s="1">
        <v>1327.9767210000002</v>
      </c>
      <c r="C27" s="1">
        <v>2416.3808090000002</v>
      </c>
      <c r="D27" s="1">
        <v>1887.252348</v>
      </c>
      <c r="E27" s="1">
        <v>2601.1342070000005</v>
      </c>
      <c r="F27" s="1">
        <v>1661.9081849999998</v>
      </c>
      <c r="G27" s="1">
        <v>3795.1799460000007</v>
      </c>
      <c r="H27" s="1">
        <v>6202.2032279999985</v>
      </c>
      <c r="I27" s="1">
        <v>3266.5695390000001</v>
      </c>
      <c r="J27" s="1">
        <v>1638.258184</v>
      </c>
      <c r="K27" s="1"/>
      <c r="L27" s="15">
        <f t="shared" si="20"/>
        <v>2.1218058519191287</v>
      </c>
      <c r="M27" s="15">
        <f t="shared" si="21"/>
        <v>1.3989297686377857</v>
      </c>
      <c r="N27" s="15">
        <f t="shared" si="22"/>
        <v>1.7060898414137839</v>
      </c>
      <c r="O27" s="15">
        <f t="shared" si="23"/>
        <v>1.0947821572082042</v>
      </c>
      <c r="P27" s="15">
        <f t="shared" si="24"/>
        <v>2.4079539045095419</v>
      </c>
      <c r="Q27" s="15">
        <f t="shared" si="25"/>
        <v>4.3119103802928356</v>
      </c>
      <c r="R27" s="15">
        <f t="shared" si="26"/>
        <v>2.2918536992294589</v>
      </c>
      <c r="S27" s="15">
        <f t="shared" si="27"/>
        <v>1.043514476094394</v>
      </c>
      <c r="T27" s="15"/>
      <c r="U27" s="15">
        <v>1492.6746949999999</v>
      </c>
      <c r="V27" s="15">
        <f t="shared" si="28"/>
        <v>1.0427545331912889</v>
      </c>
      <c r="W27" s="15">
        <v>2182.3072199999997</v>
      </c>
      <c r="X27" s="15">
        <f t="shared" si="29"/>
        <v>1.4153742919354484</v>
      </c>
      <c r="Y27" s="15"/>
      <c r="Z27" s="72">
        <v>786.47393799999998</v>
      </c>
      <c r="AA27" s="73">
        <v>1.1991146782528046</v>
      </c>
      <c r="AB27" s="72">
        <v>1142.0774429999999</v>
      </c>
      <c r="AC27" s="73">
        <v>1.5356119486747251</v>
      </c>
      <c r="AD27" s="42"/>
      <c r="AE27" s="44" t="s">
        <v>3</v>
      </c>
      <c r="AF27" s="41"/>
      <c r="AG27" s="20"/>
    </row>
    <row r="28" spans="1:33" s="33" customFormat="1" ht="21" customHeight="1" x14ac:dyDescent="0.25">
      <c r="A28" s="41" t="s">
        <v>29</v>
      </c>
      <c r="B28" s="1">
        <v>16784.102479000001</v>
      </c>
      <c r="C28" s="1">
        <v>14456.173473999999</v>
      </c>
      <c r="D28" s="1">
        <v>17767.963696000003</v>
      </c>
      <c r="E28" s="1">
        <v>18791.304858000003</v>
      </c>
      <c r="F28" s="1">
        <v>20367.992375999998</v>
      </c>
      <c r="G28" s="1">
        <v>19687.231972000001</v>
      </c>
      <c r="H28" s="1">
        <v>14590.289972999999</v>
      </c>
      <c r="I28" s="1">
        <v>13078.480695</v>
      </c>
      <c r="J28" s="1">
        <v>15634.945279999998</v>
      </c>
      <c r="K28" s="1"/>
      <c r="L28" s="15">
        <f t="shared" si="20"/>
        <v>12.693857424809268</v>
      </c>
      <c r="M28" s="15">
        <f t="shared" si="21"/>
        <v>13.170540425476721</v>
      </c>
      <c r="N28" s="15">
        <f t="shared" si="22"/>
        <v>12.325259588246725</v>
      </c>
      <c r="O28" s="15">
        <f t="shared" si="23"/>
        <v>13.417416697660428</v>
      </c>
      <c r="P28" s="15">
        <f t="shared" si="24"/>
        <v>12.491093379097046</v>
      </c>
      <c r="Q28" s="15">
        <f t="shared" si="25"/>
        <v>10.143495863218947</v>
      </c>
      <c r="R28" s="15">
        <f t="shared" si="26"/>
        <v>9.1759762047841775</v>
      </c>
      <c r="S28" s="15">
        <f t="shared" si="27"/>
        <v>9.9589258225391628</v>
      </c>
      <c r="T28" s="15"/>
      <c r="U28" s="15">
        <v>14141.161749999997</v>
      </c>
      <c r="V28" s="15">
        <f t="shared" si="28"/>
        <v>9.8787502520123827</v>
      </c>
      <c r="W28" s="15">
        <v>16330.314900000001</v>
      </c>
      <c r="X28" s="15">
        <f t="shared" si="29"/>
        <v>10.59131715133601</v>
      </c>
      <c r="Y28" s="15"/>
      <c r="Z28" s="72">
        <v>8388.5580129999998</v>
      </c>
      <c r="AA28" s="73">
        <v>12.789798309582997</v>
      </c>
      <c r="AB28" s="72">
        <v>8914.6885340000008</v>
      </c>
      <c r="AC28" s="73">
        <v>11.986492085479327</v>
      </c>
      <c r="AD28" s="42"/>
      <c r="AE28" s="44" t="s">
        <v>5</v>
      </c>
      <c r="AF28" s="41"/>
      <c r="AG28" s="20"/>
    </row>
    <row r="29" spans="1:33" s="33" customFormat="1" ht="21" customHeight="1" x14ac:dyDescent="0.25">
      <c r="A29" s="41" t="s">
        <v>30</v>
      </c>
      <c r="B29" s="1">
        <v>4700.0724299999993</v>
      </c>
      <c r="C29" s="1">
        <v>7617.0769399999999</v>
      </c>
      <c r="D29" s="1">
        <v>9291.7350740000002</v>
      </c>
      <c r="E29" s="1">
        <v>16563.294667000002</v>
      </c>
      <c r="F29" s="1">
        <v>11898.399881000001</v>
      </c>
      <c r="G29" s="1">
        <v>11716.861158999998</v>
      </c>
      <c r="H29" s="1">
        <v>9566.7661250000001</v>
      </c>
      <c r="I29" s="1">
        <v>9602.5466579999993</v>
      </c>
      <c r="J29" s="1">
        <v>8104.5267220000005</v>
      </c>
      <c r="K29" s="1"/>
      <c r="L29" s="15">
        <f t="shared" si="20"/>
        <v>6.6884980900418372</v>
      </c>
      <c r="M29" s="15">
        <f t="shared" si="21"/>
        <v>6.8875181483225898</v>
      </c>
      <c r="N29" s="15">
        <f t="shared" si="22"/>
        <v>10.863902637420432</v>
      </c>
      <c r="O29" s="15">
        <f t="shared" si="23"/>
        <v>7.8380719263663909</v>
      </c>
      <c r="P29" s="15">
        <f t="shared" si="24"/>
        <v>7.4340774292261287</v>
      </c>
      <c r="Q29" s="15">
        <f t="shared" si="25"/>
        <v>6.6510297460090548</v>
      </c>
      <c r="R29" s="15">
        <f t="shared" si="26"/>
        <v>6.7372305464214941</v>
      </c>
      <c r="S29" s="15">
        <f t="shared" si="27"/>
        <v>5.162306551493379</v>
      </c>
      <c r="T29" s="15"/>
      <c r="U29" s="15">
        <v>7313.858196000001</v>
      </c>
      <c r="V29" s="15">
        <f t="shared" si="28"/>
        <v>5.1093240975705454</v>
      </c>
      <c r="W29" s="15">
        <v>6551.1035540000003</v>
      </c>
      <c r="X29" s="15">
        <f t="shared" si="29"/>
        <v>4.2488351177881141</v>
      </c>
      <c r="Y29" s="15"/>
      <c r="Z29" s="72">
        <v>4350.3242479999999</v>
      </c>
      <c r="AA29" s="73">
        <v>6.6328169426713979</v>
      </c>
      <c r="AB29" s="72">
        <v>9023.3127619999996</v>
      </c>
      <c r="AC29" s="73">
        <v>12.132545808416193</v>
      </c>
      <c r="AD29" s="42"/>
      <c r="AE29" s="44" t="s">
        <v>6</v>
      </c>
      <c r="AF29" s="41"/>
      <c r="AG29" s="20"/>
    </row>
    <row r="30" spans="1:33" ht="21" customHeight="1" x14ac:dyDescent="0.25">
      <c r="A30" s="41" t="s">
        <v>31</v>
      </c>
      <c r="B30" s="1">
        <v>10088.336257000001</v>
      </c>
      <c r="C30" s="1">
        <v>10288.271617</v>
      </c>
      <c r="D30" s="1">
        <v>13376.635788000001</v>
      </c>
      <c r="E30" s="1">
        <v>15074.703182000001</v>
      </c>
      <c r="F30" s="1">
        <v>16924.417599999997</v>
      </c>
      <c r="G30" s="1">
        <v>15616.469064000001</v>
      </c>
      <c r="H30" s="1">
        <v>10568.768214</v>
      </c>
      <c r="I30" s="1">
        <v>7749.9007819999997</v>
      </c>
      <c r="J30" s="1">
        <v>9102.4884330000004</v>
      </c>
      <c r="K30" s="1"/>
      <c r="L30" s="15">
        <f t="shared" si="20"/>
        <v>9.0340540869127857</v>
      </c>
      <c r="M30" s="15">
        <f t="shared" si="21"/>
        <v>9.915459386175721</v>
      </c>
      <c r="N30" s="15">
        <f t="shared" si="22"/>
        <v>9.8875320973156704</v>
      </c>
      <c r="O30" s="15">
        <f t="shared" si="23"/>
        <v>11.148961523178547</v>
      </c>
      <c r="P30" s="15">
        <f t="shared" si="24"/>
        <v>9.9082884586129882</v>
      </c>
      <c r="Q30" s="15">
        <f t="shared" si="25"/>
        <v>7.3476440054594718</v>
      </c>
      <c r="R30" s="15">
        <f t="shared" si="26"/>
        <v>5.4373980298993958</v>
      </c>
      <c r="S30" s="15">
        <f t="shared" si="27"/>
        <v>5.7979740562781021</v>
      </c>
      <c r="T30" s="15"/>
      <c r="U30" s="15">
        <v>8218.9759869999998</v>
      </c>
      <c r="V30" s="15">
        <f t="shared" si="28"/>
        <v>5.7416224026190772</v>
      </c>
      <c r="W30" s="15">
        <v>8856.4023810000017</v>
      </c>
      <c r="X30" s="15">
        <f t="shared" si="29"/>
        <v>5.743977811292444</v>
      </c>
      <c r="Y30" s="15"/>
      <c r="Z30" s="72">
        <v>6191.8638979999996</v>
      </c>
      <c r="AA30" s="73">
        <v>9.4405606175794574</v>
      </c>
      <c r="AB30" s="72">
        <v>7066.4187039999997</v>
      </c>
      <c r="AC30" s="73">
        <v>9.5013495474500544</v>
      </c>
      <c r="AD30" s="42"/>
      <c r="AE30" s="44" t="s">
        <v>7</v>
      </c>
      <c r="AF30" s="41"/>
      <c r="AG30" s="20"/>
    </row>
    <row r="31" spans="1:33" ht="21" customHeight="1" x14ac:dyDescent="0.25">
      <c r="A31" s="41" t="s">
        <v>32</v>
      </c>
      <c r="B31" s="1">
        <v>2874.4671719999997</v>
      </c>
      <c r="C31" s="1">
        <v>3921.0718179999999</v>
      </c>
      <c r="D31" s="1">
        <v>5039.8837649999996</v>
      </c>
      <c r="E31" s="1">
        <v>5840.7027090000011</v>
      </c>
      <c r="F31" s="1">
        <v>6908.1367399999999</v>
      </c>
      <c r="G31" s="1">
        <v>7107.7850109999999</v>
      </c>
      <c r="H31" s="1">
        <v>5289.6709610000007</v>
      </c>
      <c r="I31" s="1">
        <v>3992.263062</v>
      </c>
      <c r="J31" s="1">
        <v>4164.9275589999997</v>
      </c>
      <c r="K31" s="1"/>
      <c r="L31" s="15">
        <f t="shared" si="20"/>
        <v>3.443063733265884</v>
      </c>
      <c r="M31" s="15">
        <f t="shared" si="21"/>
        <v>3.7358244311124751</v>
      </c>
      <c r="N31" s="15">
        <f t="shared" si="22"/>
        <v>3.8309301887331912</v>
      </c>
      <c r="O31" s="15">
        <f t="shared" si="23"/>
        <v>4.5507356608310179</v>
      </c>
      <c r="P31" s="15">
        <f t="shared" si="24"/>
        <v>4.5097252075466789</v>
      </c>
      <c r="Q31" s="15">
        <f t="shared" si="25"/>
        <v>3.6774975418573121</v>
      </c>
      <c r="R31" s="15">
        <f t="shared" si="26"/>
        <v>2.8010066088300185</v>
      </c>
      <c r="S31" s="15">
        <f t="shared" si="27"/>
        <v>2.6529165195984685</v>
      </c>
      <c r="T31" s="15"/>
      <c r="U31" s="15">
        <v>3829.2050999999997</v>
      </c>
      <c r="V31" s="15">
        <f t="shared" si="28"/>
        <v>2.6750108311739034</v>
      </c>
      <c r="W31" s="15">
        <v>3634.4737879999998</v>
      </c>
      <c r="X31" s="15">
        <f t="shared" si="29"/>
        <v>2.3572028342775897</v>
      </c>
      <c r="Y31" s="15"/>
      <c r="Z31" s="72">
        <v>2314.784392</v>
      </c>
      <c r="AA31" s="73">
        <v>3.5292866137386163</v>
      </c>
      <c r="AB31" s="72">
        <v>2726.9176339999999</v>
      </c>
      <c r="AC31" s="73">
        <v>3.6665528484850838</v>
      </c>
      <c r="AD31" s="42"/>
      <c r="AE31" s="44" t="s">
        <v>8</v>
      </c>
      <c r="AF31" s="45"/>
      <c r="AG31" s="20"/>
    </row>
    <row r="32" spans="1:33" ht="21" customHeight="1" x14ac:dyDescent="0.25">
      <c r="A32" s="41" t="s">
        <v>105</v>
      </c>
      <c r="B32" s="1">
        <v>20310.574324000001</v>
      </c>
      <c r="C32" s="1">
        <v>32469.555654</v>
      </c>
      <c r="D32" s="1">
        <v>37325.434067000002</v>
      </c>
      <c r="E32" s="1">
        <v>55218.486815000004</v>
      </c>
      <c r="F32" s="1">
        <v>49370.615352999994</v>
      </c>
      <c r="G32" s="1">
        <v>48625.211352999999</v>
      </c>
      <c r="H32" s="1">
        <v>42737.551767000004</v>
      </c>
      <c r="I32" s="1">
        <v>41232.470215000001</v>
      </c>
      <c r="J32" s="1">
        <v>45132.557185000005</v>
      </c>
      <c r="K32" s="1"/>
      <c r="L32" s="15">
        <f t="shared" si="20"/>
        <v>28.511273115259634</v>
      </c>
      <c r="M32" s="15">
        <f t="shared" si="21"/>
        <v>27.667556434087022</v>
      </c>
      <c r="N32" s="15">
        <f t="shared" si="22"/>
        <v>36.217931070141226</v>
      </c>
      <c r="O32" s="15">
        <f t="shared" si="23"/>
        <v>32.522897032879001</v>
      </c>
      <c r="P32" s="15">
        <f t="shared" si="24"/>
        <v>30.851572046923444</v>
      </c>
      <c r="Q32" s="15">
        <f t="shared" si="25"/>
        <v>29.712101702906306</v>
      </c>
      <c r="R32" s="15">
        <f t="shared" si="26"/>
        <v>28.929060980451471</v>
      </c>
      <c r="S32" s="15">
        <f t="shared" si="27"/>
        <v>28.747896531616263</v>
      </c>
      <c r="T32" s="15"/>
      <c r="U32" s="15">
        <v>41357.189985000005</v>
      </c>
      <c r="V32" s="15">
        <f t="shared" si="28"/>
        <v>28.89135689200662</v>
      </c>
      <c r="W32" s="15">
        <v>37483.025698999998</v>
      </c>
      <c r="X32" s="15">
        <f t="shared" si="29"/>
        <v>24.310285221124982</v>
      </c>
      <c r="Y32" s="15"/>
      <c r="Z32" s="72">
        <v>17522.127933</v>
      </c>
      <c r="AA32" s="73">
        <v>26.715495305686503</v>
      </c>
      <c r="AB32" s="72">
        <v>26321.522335999998</v>
      </c>
      <c r="AC32" s="73">
        <v>35.391333971447899</v>
      </c>
      <c r="AD32" s="42"/>
      <c r="AE32" s="44" t="s">
        <v>106</v>
      </c>
      <c r="AF32" s="46"/>
      <c r="AG32" s="20"/>
    </row>
    <row r="33" spans="1:39" ht="21" customHeight="1" x14ac:dyDescent="0.25">
      <c r="A33" s="41"/>
      <c r="B33" s="1"/>
      <c r="C33" s="2"/>
      <c r="D33" s="2"/>
      <c r="E33" s="2"/>
      <c r="F33" s="2"/>
      <c r="G33" s="2"/>
      <c r="H33" s="2"/>
      <c r="I33" s="2"/>
      <c r="J33" s="2"/>
      <c r="K33" s="1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74"/>
      <c r="AA33" s="75"/>
      <c r="AB33" s="74"/>
      <c r="AC33" s="73"/>
      <c r="AD33" s="42"/>
      <c r="AE33" s="47"/>
      <c r="AG33" s="20"/>
    </row>
    <row r="34" spans="1:39" ht="21" customHeight="1" x14ac:dyDescent="0.25">
      <c r="A34" s="34" t="s">
        <v>14</v>
      </c>
      <c r="B34" s="1"/>
      <c r="C34" s="2"/>
      <c r="D34" s="2"/>
      <c r="E34" s="2"/>
      <c r="F34" s="2"/>
      <c r="G34" s="2"/>
      <c r="H34" s="2"/>
      <c r="I34" s="2"/>
      <c r="J34" s="2"/>
      <c r="K34" s="1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74"/>
      <c r="AA34" s="75"/>
      <c r="AB34" s="74"/>
      <c r="AC34" s="73"/>
      <c r="AD34" s="42"/>
      <c r="AE34" s="37" t="s">
        <v>15</v>
      </c>
      <c r="AF34" s="20"/>
      <c r="AG34" s="20"/>
    </row>
    <row r="35" spans="1:39" ht="21" customHeight="1" x14ac:dyDescent="0.25">
      <c r="A35" s="41" t="s">
        <v>33</v>
      </c>
      <c r="B35" s="1">
        <v>11993.232453999999</v>
      </c>
      <c r="C35" s="1">
        <v>11479.065524999998</v>
      </c>
      <c r="D35" s="1">
        <v>13950.825467000002</v>
      </c>
      <c r="E35" s="1">
        <v>13124.374834999999</v>
      </c>
      <c r="F35" s="1">
        <v>13702.577121000002</v>
      </c>
      <c r="G35" s="1">
        <v>15147.423285000001</v>
      </c>
      <c r="H35" s="1">
        <v>13417.033185999999</v>
      </c>
      <c r="I35" s="1">
        <v>13998.653115000003</v>
      </c>
      <c r="J35" s="1">
        <v>15119.020150999997</v>
      </c>
      <c r="K35" s="1"/>
      <c r="L35" s="15">
        <f t="shared" ref="L35:L55" si="30">+C35/$C$57*100</f>
        <v>10.07968127986739</v>
      </c>
      <c r="M35" s="15">
        <f t="shared" ref="M35:M55" si="31">+D35/$D$57*100</f>
        <v>10.341078692279069</v>
      </c>
      <c r="N35" s="15">
        <f t="shared" ref="N35:N55" si="32">+E35/$E$57*100</f>
        <v>8.6083072994242471</v>
      </c>
      <c r="O35" s="15">
        <f t="shared" ref="O35:O55" si="33">+F35/$F$57*100</f>
        <v>9.0265738355697227</v>
      </c>
      <c r="P35" s="15">
        <f t="shared" ref="P35:P55" si="34">+G35/$G$57*100</f>
        <v>9.6106897594716827</v>
      </c>
      <c r="Q35" s="15">
        <f t="shared" ref="Q35:Q54" si="35">+H35/$H$57*100</f>
        <v>9.3278215080518265</v>
      </c>
      <c r="R35" s="15">
        <f t="shared" ref="R35:R55" si="36">+I35/$I$57*100</f>
        <v>9.8215772059346165</v>
      </c>
      <c r="S35" s="15">
        <f t="shared" ref="S35:S55" si="37">+J35/$J$57*100</f>
        <v>9.6302991469941279</v>
      </c>
      <c r="T35" s="15"/>
      <c r="U35" s="15">
        <v>13813.608657999999</v>
      </c>
      <c r="V35" s="15">
        <f t="shared" ref="V35:V52" si="38">+(U35/$U$57)*100</f>
        <v>9.6499278081885986</v>
      </c>
      <c r="W35" s="15">
        <v>14943.091359</v>
      </c>
      <c r="X35" s="15">
        <f t="shared" ref="X35:X52" si="39">+(W35/$W$57)*100</f>
        <v>9.6916085680967257</v>
      </c>
      <c r="Y35" s="15"/>
      <c r="Z35" s="76">
        <v>6869.1523699999998</v>
      </c>
      <c r="AA35" s="76">
        <f t="shared" ref="AA35:AA52" si="40">+Z35/$Z$57*100</f>
        <v>10.4732032888063</v>
      </c>
      <c r="AB35" s="72">
        <v>6675.117166</v>
      </c>
      <c r="AC35" s="73">
        <f t="shared" ref="AC35:AC52" si="41">+AB35/$AB$57*100</f>
        <v>8.9752141956220797</v>
      </c>
      <c r="AD35" s="42"/>
      <c r="AE35" s="47" t="s">
        <v>45</v>
      </c>
      <c r="AF35" s="20" t="s">
        <v>24</v>
      </c>
      <c r="AG35" s="20"/>
      <c r="AH35" s="20"/>
      <c r="AI35" s="55"/>
      <c r="AJ35" s="54"/>
      <c r="AK35" s="55"/>
      <c r="AL35" s="56"/>
      <c r="AM35" s="57"/>
    </row>
    <row r="36" spans="1:39" ht="21" customHeight="1" x14ac:dyDescent="0.25">
      <c r="A36" s="41" t="s">
        <v>34</v>
      </c>
      <c r="B36" s="1">
        <v>2844.7670910000002</v>
      </c>
      <c r="C36" s="1">
        <v>7235.8611289999999</v>
      </c>
      <c r="D36" s="1">
        <v>8151.4300569999987</v>
      </c>
      <c r="E36" s="1">
        <v>8693.5987330000007</v>
      </c>
      <c r="F36" s="1">
        <v>8785.1243460000005</v>
      </c>
      <c r="G36" s="1">
        <v>9903.1715890000014</v>
      </c>
      <c r="H36" s="1">
        <v>10556.393237000002</v>
      </c>
      <c r="I36" s="1">
        <v>11685.790237000001</v>
      </c>
      <c r="J36" s="1">
        <v>9603.1887719999977</v>
      </c>
      <c r="K36" s="1"/>
      <c r="L36" s="15">
        <f t="shared" si="30"/>
        <v>6.3537553476681135</v>
      </c>
      <c r="M36" s="15">
        <f t="shared" si="31"/>
        <v>6.0422646583487527</v>
      </c>
      <c r="N36" s="15">
        <f t="shared" si="32"/>
        <v>5.7021511784297729</v>
      </c>
      <c r="O36" s="15">
        <f t="shared" si="33"/>
        <v>5.7872014047853044</v>
      </c>
      <c r="P36" s="15">
        <f t="shared" si="34"/>
        <v>6.2833333423080102</v>
      </c>
      <c r="Q36" s="15">
        <f t="shared" si="35"/>
        <v>7.3390406447148129</v>
      </c>
      <c r="R36" s="15">
        <f t="shared" si="36"/>
        <v>8.1988524240285425</v>
      </c>
      <c r="S36" s="15">
        <f t="shared" si="37"/>
        <v>6.1169030608969903</v>
      </c>
      <c r="T36" s="15"/>
      <c r="U36" s="15">
        <v>8777.6468329999989</v>
      </c>
      <c r="V36" s="15">
        <f t="shared" si="38"/>
        <v>6.131899372664658</v>
      </c>
      <c r="W36" s="15">
        <v>10222.797618999999</v>
      </c>
      <c r="X36" s="15">
        <f t="shared" si="39"/>
        <v>6.630177826929204</v>
      </c>
      <c r="Y36" s="15"/>
      <c r="Z36" s="76">
        <v>3690.5768119999998</v>
      </c>
      <c r="AA36" s="76">
        <f t="shared" si="40"/>
        <v>5.6269185953478376</v>
      </c>
      <c r="AB36" s="72">
        <v>5055.552404</v>
      </c>
      <c r="AC36" s="73">
        <f t="shared" si="41"/>
        <v>6.7975834093534679</v>
      </c>
      <c r="AD36" s="42"/>
      <c r="AE36" s="47" t="s">
        <v>46</v>
      </c>
      <c r="AF36" s="20"/>
      <c r="AG36" s="20"/>
      <c r="AH36" s="20"/>
      <c r="AI36" s="55"/>
      <c r="AJ36" s="54"/>
      <c r="AK36" s="55"/>
      <c r="AL36" s="56"/>
      <c r="AM36" s="57"/>
    </row>
    <row r="37" spans="1:39" ht="21" customHeight="1" x14ac:dyDescent="0.25">
      <c r="A37" s="41" t="s">
        <v>70</v>
      </c>
      <c r="B37" s="1">
        <v>8626.7762780000012</v>
      </c>
      <c r="C37" s="1">
        <v>3332.8854299999998</v>
      </c>
      <c r="D37" s="1">
        <v>3706.6535800000001</v>
      </c>
      <c r="E37" s="1">
        <v>8174.6071559999991</v>
      </c>
      <c r="F37" s="1">
        <v>4965.629586</v>
      </c>
      <c r="G37" s="1">
        <v>4655.7098609999994</v>
      </c>
      <c r="H37" s="1">
        <v>4681.2553550000002</v>
      </c>
      <c r="I37" s="1">
        <v>5406.9930680000007</v>
      </c>
      <c r="J37" s="1">
        <v>9184.1731039999995</v>
      </c>
      <c r="K37" s="1"/>
      <c r="L37" s="15">
        <f t="shared" si="30"/>
        <v>2.9265816806733298</v>
      </c>
      <c r="M37" s="15">
        <f t="shared" si="31"/>
        <v>2.7475647549650422</v>
      </c>
      <c r="N37" s="15">
        <f t="shared" si="32"/>
        <v>5.3617434228759961</v>
      </c>
      <c r="O37" s="15">
        <f t="shared" si="33"/>
        <v>3.271108909098948</v>
      </c>
      <c r="P37" s="15">
        <f t="shared" si="34"/>
        <v>2.9539402340788303</v>
      </c>
      <c r="Q37" s="15">
        <f t="shared" si="35"/>
        <v>3.2545134069292594</v>
      </c>
      <c r="R37" s="15">
        <f t="shared" si="36"/>
        <v>3.7935935288239535</v>
      </c>
      <c r="S37" s="15">
        <f t="shared" si="37"/>
        <v>5.8500044001494107</v>
      </c>
      <c r="T37" s="15"/>
      <c r="U37" s="15">
        <v>8886.5893159999996</v>
      </c>
      <c r="V37" s="15">
        <f t="shared" si="38"/>
        <v>6.208004547078005</v>
      </c>
      <c r="W37" s="15">
        <v>2814.0343230000003</v>
      </c>
      <c r="X37" s="15">
        <f t="shared" si="39"/>
        <v>1.8250921780839706</v>
      </c>
      <c r="Y37" s="15"/>
      <c r="Z37" s="76">
        <v>1712.8033559999999</v>
      </c>
      <c r="AA37" s="76">
        <f t="shared" si="40"/>
        <v>2.6114630706812618</v>
      </c>
      <c r="AB37" s="72">
        <v>5890.8011909999996</v>
      </c>
      <c r="AC37" s="73">
        <f t="shared" si="41"/>
        <v>7.9206403660376816</v>
      </c>
      <c r="AD37" s="42"/>
      <c r="AE37" s="47" t="s">
        <v>65</v>
      </c>
      <c r="AG37" s="20"/>
      <c r="AH37" s="20"/>
      <c r="AI37" s="55"/>
      <c r="AJ37" s="54"/>
      <c r="AK37" s="55"/>
      <c r="AL37" s="56"/>
      <c r="AM37" s="57"/>
    </row>
    <row r="38" spans="1:39" ht="21" customHeight="1" x14ac:dyDescent="0.25">
      <c r="A38" s="41" t="s">
        <v>37</v>
      </c>
      <c r="B38" s="1">
        <v>7480.0602759999992</v>
      </c>
      <c r="C38" s="1">
        <v>6036.3623159999997</v>
      </c>
      <c r="D38" s="1">
        <v>8310.1295759999994</v>
      </c>
      <c r="E38" s="1">
        <v>10822.143969999999</v>
      </c>
      <c r="F38" s="1">
        <v>11948.905270999998</v>
      </c>
      <c r="G38" s="1">
        <v>10887.825788</v>
      </c>
      <c r="H38" s="1">
        <v>8549.9666250000028</v>
      </c>
      <c r="I38" s="1">
        <v>7636.669605</v>
      </c>
      <c r="J38" s="1">
        <v>9054.661356999999</v>
      </c>
      <c r="K38" s="1"/>
      <c r="L38" s="15">
        <f t="shared" si="30"/>
        <v>5.3004844429688172</v>
      </c>
      <c r="M38" s="15">
        <f t="shared" si="31"/>
        <v>6.1599010102827538</v>
      </c>
      <c r="N38" s="15">
        <f t="shared" si="32"/>
        <v>7.0982688397417375</v>
      </c>
      <c r="O38" s="15">
        <f t="shared" si="33"/>
        <v>7.8713423562938045</v>
      </c>
      <c r="P38" s="15">
        <f t="shared" si="34"/>
        <v>6.9080736594496841</v>
      </c>
      <c r="Q38" s="15">
        <f t="shared" si="35"/>
        <v>5.9441279955257258</v>
      </c>
      <c r="R38" s="15">
        <f t="shared" si="36"/>
        <v>5.3579540478328154</v>
      </c>
      <c r="S38" s="15">
        <f t="shared" si="37"/>
        <v>5.767509843345918</v>
      </c>
      <c r="T38" s="15"/>
      <c r="U38" s="15">
        <v>8284.6710939999975</v>
      </c>
      <c r="V38" s="15">
        <f t="shared" si="38"/>
        <v>5.7875157716580254</v>
      </c>
      <c r="W38" s="15">
        <v>7641.1279949999998</v>
      </c>
      <c r="X38" s="15">
        <f t="shared" si="39"/>
        <v>4.9557899210502816</v>
      </c>
      <c r="Y38" s="15"/>
      <c r="Z38" s="76">
        <v>3821.4610109999999</v>
      </c>
      <c r="AA38" s="76">
        <f t="shared" si="40"/>
        <v>5.8264740498761496</v>
      </c>
      <c r="AB38" s="72">
        <v>4131.652427</v>
      </c>
      <c r="AC38" s="73">
        <f t="shared" si="41"/>
        <v>5.5553280327524401</v>
      </c>
      <c r="AD38" s="42"/>
      <c r="AE38" s="47" t="s">
        <v>49</v>
      </c>
      <c r="AF38" s="25" t="s">
        <v>24</v>
      </c>
      <c r="AG38" s="20"/>
      <c r="AH38" s="20"/>
      <c r="AI38" s="55"/>
      <c r="AJ38" s="54"/>
      <c r="AK38" s="55"/>
      <c r="AL38" s="56"/>
      <c r="AM38" s="57"/>
    </row>
    <row r="39" spans="1:39" ht="21" customHeight="1" x14ac:dyDescent="0.25">
      <c r="A39" s="41" t="s">
        <v>69</v>
      </c>
      <c r="B39" s="1">
        <v>5974.4623890000003</v>
      </c>
      <c r="C39" s="1">
        <v>3762.9194870000001</v>
      </c>
      <c r="D39" s="1">
        <v>4584.0289330000005</v>
      </c>
      <c r="E39" s="1">
        <v>5604.2297849999995</v>
      </c>
      <c r="F39" s="1">
        <v>5640.2467100000013</v>
      </c>
      <c r="G39" s="1">
        <v>6341.8414010000006</v>
      </c>
      <c r="H39" s="1">
        <v>6395.8416880000013</v>
      </c>
      <c r="I39" s="1">
        <v>6623.3469570000007</v>
      </c>
      <c r="J39" s="1">
        <v>8654.3163420000001</v>
      </c>
      <c r="K39" s="1"/>
      <c r="L39" s="15">
        <f t="shared" si="30"/>
        <v>3.3041913584478917</v>
      </c>
      <c r="M39" s="15">
        <f t="shared" si="31"/>
        <v>3.3979210790048548</v>
      </c>
      <c r="N39" s="15">
        <f t="shared" si="32"/>
        <v>3.6758270601364065</v>
      </c>
      <c r="O39" s="15">
        <f t="shared" si="33"/>
        <v>3.7155129965018365</v>
      </c>
      <c r="P39" s="15">
        <f t="shared" si="34"/>
        <v>4.0237517009999006</v>
      </c>
      <c r="Q39" s="15">
        <f t="shared" si="35"/>
        <v>4.4465321679067156</v>
      </c>
      <c r="R39" s="15">
        <f t="shared" si="36"/>
        <v>4.6469980337010153</v>
      </c>
      <c r="S39" s="15">
        <f t="shared" si="37"/>
        <v>5.512503750493873</v>
      </c>
      <c r="T39" s="15"/>
      <c r="U39" s="15">
        <v>7954.3325669999995</v>
      </c>
      <c r="V39" s="15">
        <f t="shared" si="38"/>
        <v>5.5567474752094936</v>
      </c>
      <c r="W39" s="15">
        <v>7614.0816690000011</v>
      </c>
      <c r="X39" s="15">
        <f t="shared" si="39"/>
        <v>4.9382485436672638</v>
      </c>
      <c r="Y39" s="15"/>
      <c r="Z39" s="76">
        <v>1870.6960649999999</v>
      </c>
      <c r="AA39" s="76">
        <f t="shared" si="40"/>
        <v>2.8521976402621276</v>
      </c>
      <c r="AB39" s="72">
        <v>2098.2718159999999</v>
      </c>
      <c r="AC39" s="73">
        <f t="shared" si="41"/>
        <v>2.8212896524364801</v>
      </c>
      <c r="AD39" s="42"/>
      <c r="AE39" s="47" t="s">
        <v>50</v>
      </c>
      <c r="AF39" s="25" t="s">
        <v>24</v>
      </c>
      <c r="AG39" s="20"/>
      <c r="AH39" s="20"/>
      <c r="AI39" s="55"/>
      <c r="AJ39" s="54"/>
      <c r="AK39" s="55"/>
      <c r="AL39" s="56"/>
      <c r="AM39" s="57"/>
    </row>
    <row r="40" spans="1:39" ht="21" customHeight="1" x14ac:dyDescent="0.25">
      <c r="A40" s="41" t="s">
        <v>35</v>
      </c>
      <c r="B40" s="1">
        <v>4170.6881700000004</v>
      </c>
      <c r="C40" s="1">
        <v>6505.2768569999998</v>
      </c>
      <c r="D40" s="1">
        <v>7851.4799760000014</v>
      </c>
      <c r="E40" s="1">
        <v>6373.0795879999996</v>
      </c>
      <c r="F40" s="1">
        <v>6718.3551010000001</v>
      </c>
      <c r="G40" s="1">
        <v>7141.0714169999983</v>
      </c>
      <c r="H40" s="1">
        <v>6887.3988739999995</v>
      </c>
      <c r="I40" s="1">
        <v>7580.8369640000001</v>
      </c>
      <c r="J40" s="1">
        <v>8473.4784650000001</v>
      </c>
      <c r="K40" s="1"/>
      <c r="L40" s="15">
        <f t="shared" si="30"/>
        <v>5.7122347819211949</v>
      </c>
      <c r="M40" s="15">
        <f t="shared" si="31"/>
        <v>5.81992603052249</v>
      </c>
      <c r="N40" s="15">
        <f t="shared" si="32"/>
        <v>4.1801173943072678</v>
      </c>
      <c r="O40" s="15">
        <f t="shared" si="33"/>
        <v>4.4257169901137008</v>
      </c>
      <c r="P40" s="15">
        <f t="shared" si="34"/>
        <v>4.5308446623380814</v>
      </c>
      <c r="Q40" s="15">
        <f t="shared" si="35"/>
        <v>4.7882737160153237</v>
      </c>
      <c r="R40" s="15">
        <f t="shared" si="36"/>
        <v>5.3187813795991019</v>
      </c>
      <c r="S40" s="15">
        <f t="shared" si="37"/>
        <v>5.3973162029395993</v>
      </c>
      <c r="T40" s="15"/>
      <c r="U40" s="15">
        <v>7703.3965310000003</v>
      </c>
      <c r="V40" s="15">
        <f t="shared" si="38"/>
        <v>5.3814482690552339</v>
      </c>
      <c r="W40" s="15">
        <v>8827.0044829999988</v>
      </c>
      <c r="X40" s="15">
        <f t="shared" si="39"/>
        <v>5.724911279923802</v>
      </c>
      <c r="Y40" s="15"/>
      <c r="Z40" s="76">
        <v>2863.2897799999996</v>
      </c>
      <c r="AA40" s="76">
        <f t="shared" si="40"/>
        <v>4.365577341342548</v>
      </c>
      <c r="AB40" s="72">
        <v>3189.5146889999996</v>
      </c>
      <c r="AC40" s="73">
        <f t="shared" si="41"/>
        <v>4.2885505680212868</v>
      </c>
      <c r="AD40" s="42"/>
      <c r="AE40" s="47" t="s">
        <v>47</v>
      </c>
      <c r="AG40" s="20"/>
      <c r="AH40" s="20"/>
      <c r="AI40" s="55"/>
      <c r="AJ40" s="54"/>
      <c r="AK40" s="55"/>
      <c r="AL40" s="56"/>
      <c r="AM40" s="57"/>
    </row>
    <row r="41" spans="1:39" ht="21" customHeight="1" x14ac:dyDescent="0.25">
      <c r="A41" s="41" t="s">
        <v>36</v>
      </c>
      <c r="B41" s="1">
        <v>4726.8531519999997</v>
      </c>
      <c r="C41" s="1">
        <v>6054.4992430000011</v>
      </c>
      <c r="D41" s="1">
        <v>6805.8214560000015</v>
      </c>
      <c r="E41" s="1">
        <v>6198.5362419999983</v>
      </c>
      <c r="F41" s="1">
        <v>6376.7035379999998</v>
      </c>
      <c r="G41" s="1">
        <v>6464.2433040000005</v>
      </c>
      <c r="H41" s="1">
        <v>5845.0323770000005</v>
      </c>
      <c r="I41" s="1">
        <v>6022.4854019999984</v>
      </c>
      <c r="J41" s="1">
        <v>6584.4222039999995</v>
      </c>
      <c r="K41" s="1"/>
      <c r="L41" s="15">
        <f t="shared" si="30"/>
        <v>5.3164103424384281</v>
      </c>
      <c r="M41" s="15">
        <f t="shared" si="31"/>
        <v>5.0448294553305599</v>
      </c>
      <c r="N41" s="15">
        <f t="shared" si="32"/>
        <v>4.0656340167500504</v>
      </c>
      <c r="O41" s="15">
        <f t="shared" si="33"/>
        <v>4.2006539941367631</v>
      </c>
      <c r="P41" s="15">
        <f t="shared" si="34"/>
        <v>4.1014128776613372</v>
      </c>
      <c r="Q41" s="15">
        <f t="shared" si="35"/>
        <v>4.0635972174780237</v>
      </c>
      <c r="R41" s="15">
        <f t="shared" si="36"/>
        <v>4.2254283223845102</v>
      </c>
      <c r="S41" s="15">
        <f t="shared" si="37"/>
        <v>4.194051922765401</v>
      </c>
      <c r="T41" s="15"/>
      <c r="U41" s="15">
        <v>5962.0631640000001</v>
      </c>
      <c r="V41" s="15">
        <f t="shared" si="38"/>
        <v>4.1649854534673398</v>
      </c>
      <c r="W41" s="15">
        <v>6701.6399519999995</v>
      </c>
      <c r="X41" s="15">
        <f t="shared" si="39"/>
        <v>4.3464681851111289</v>
      </c>
      <c r="Y41" s="15"/>
      <c r="Z41" s="76">
        <v>4328.1563640000004</v>
      </c>
      <c r="AA41" s="76">
        <f t="shared" si="40"/>
        <v>6.5990181938434311</v>
      </c>
      <c r="AB41" s="72">
        <v>3240.781375</v>
      </c>
      <c r="AC41" s="73">
        <f t="shared" si="41"/>
        <v>4.3574826146815901</v>
      </c>
      <c r="AD41" s="42"/>
      <c r="AE41" s="47" t="s">
        <v>48</v>
      </c>
      <c r="AG41" s="20"/>
      <c r="AH41" s="20"/>
      <c r="AI41" s="55"/>
      <c r="AJ41" s="54"/>
      <c r="AK41" s="55"/>
      <c r="AL41" s="56"/>
      <c r="AM41" s="57"/>
    </row>
    <row r="42" spans="1:39" ht="21" customHeight="1" x14ac:dyDescent="0.25">
      <c r="A42" s="41" t="s">
        <v>38</v>
      </c>
      <c r="B42" s="1">
        <v>4579.9948770000001</v>
      </c>
      <c r="C42" s="1">
        <v>3536.204917</v>
      </c>
      <c r="D42" s="1">
        <v>3917.5588570000004</v>
      </c>
      <c r="E42" s="1">
        <v>3717.345194</v>
      </c>
      <c r="F42" s="1">
        <v>4334.1956269999991</v>
      </c>
      <c r="G42" s="1">
        <v>4749.5843199999999</v>
      </c>
      <c r="H42" s="1">
        <v>4742.2695869999998</v>
      </c>
      <c r="I42" s="1">
        <v>4988.4833909999998</v>
      </c>
      <c r="J42" s="1">
        <v>6302.244608</v>
      </c>
      <c r="K42" s="1"/>
      <c r="L42" s="15">
        <f t="shared" si="30"/>
        <v>3.105114996166896</v>
      </c>
      <c r="M42" s="15">
        <f t="shared" si="31"/>
        <v>2.9038987347164866</v>
      </c>
      <c r="N42" s="15">
        <f t="shared" si="32"/>
        <v>2.4382151660780305</v>
      </c>
      <c r="O42" s="15">
        <f t="shared" si="33"/>
        <v>2.8551517352864022</v>
      </c>
      <c r="P42" s="15">
        <f t="shared" si="34"/>
        <v>3.0135014072772228</v>
      </c>
      <c r="Q42" s="15">
        <f t="shared" si="35"/>
        <v>3.2969318654406923</v>
      </c>
      <c r="R42" s="15">
        <f t="shared" si="36"/>
        <v>3.4999634866821263</v>
      </c>
      <c r="S42" s="15">
        <f t="shared" si="37"/>
        <v>4.014314437470766</v>
      </c>
      <c r="T42" s="15"/>
      <c r="U42" s="15">
        <v>5759.8653490000006</v>
      </c>
      <c r="V42" s="15">
        <f t="shared" si="38"/>
        <v>4.0237338539735719</v>
      </c>
      <c r="W42" s="15">
        <v>7166.0559520000006</v>
      </c>
      <c r="X42" s="15">
        <f t="shared" si="39"/>
        <v>4.6476734696555733</v>
      </c>
      <c r="Y42" s="15"/>
      <c r="Z42" s="76">
        <v>3473.9351120000001</v>
      </c>
      <c r="AA42" s="76">
        <f t="shared" si="40"/>
        <v>5.2966110926577228</v>
      </c>
      <c r="AB42" s="72">
        <v>3114.0269589999998</v>
      </c>
      <c r="AC42" s="73">
        <f t="shared" si="41"/>
        <v>4.1870514438797279</v>
      </c>
      <c r="AD42" s="42"/>
      <c r="AE42" s="25" t="s">
        <v>51</v>
      </c>
      <c r="AF42" s="48" t="s">
        <v>24</v>
      </c>
      <c r="AG42" s="20"/>
      <c r="AH42" s="20"/>
      <c r="AI42" s="55"/>
      <c r="AJ42" s="54"/>
      <c r="AK42" s="55"/>
      <c r="AL42" s="56"/>
      <c r="AM42" s="57"/>
    </row>
    <row r="43" spans="1:39" ht="21" customHeight="1" x14ac:dyDescent="0.25">
      <c r="A43" s="41" t="s">
        <v>41</v>
      </c>
      <c r="B43" s="1">
        <v>3240.9403160000002</v>
      </c>
      <c r="C43" s="1">
        <v>2461.3710849999998</v>
      </c>
      <c r="D43" s="1">
        <v>3243.0795640000001</v>
      </c>
      <c r="E43" s="1">
        <v>3244.4285970000001</v>
      </c>
      <c r="F43" s="1">
        <v>3538.0427799999998</v>
      </c>
      <c r="G43" s="1">
        <v>3458.6889209999999</v>
      </c>
      <c r="H43" s="1">
        <v>3154.8670129999996</v>
      </c>
      <c r="I43" s="1">
        <v>3589.4318699999994</v>
      </c>
      <c r="J43" s="1">
        <v>3864.5254549999995</v>
      </c>
      <c r="K43" s="1"/>
      <c r="L43" s="15">
        <f t="shared" si="30"/>
        <v>2.1613114755942986</v>
      </c>
      <c r="M43" s="15">
        <f t="shared" si="31"/>
        <v>2.403939541497103</v>
      </c>
      <c r="N43" s="15">
        <f t="shared" si="32"/>
        <v>2.128028094681881</v>
      </c>
      <c r="O43" s="15">
        <f t="shared" si="33"/>
        <v>2.3306859800942084</v>
      </c>
      <c r="P43" s="15">
        <f t="shared" si="34"/>
        <v>2.194458131183918</v>
      </c>
      <c r="Q43" s="15">
        <f t="shared" si="35"/>
        <v>2.1933340978549043</v>
      </c>
      <c r="R43" s="15">
        <f t="shared" si="36"/>
        <v>2.5183767286062397</v>
      </c>
      <c r="S43" s="15">
        <f t="shared" si="37"/>
        <v>2.4615706455263915</v>
      </c>
      <c r="T43" s="15"/>
      <c r="U43" s="15">
        <v>3486.8282319999998</v>
      </c>
      <c r="V43" s="15">
        <f t="shared" si="38"/>
        <v>2.4358327755917153</v>
      </c>
      <c r="W43" s="15">
        <v>4359.8009940000002</v>
      </c>
      <c r="X43" s="15">
        <f t="shared" si="39"/>
        <v>2.8276267375691564</v>
      </c>
      <c r="Y43" s="15"/>
      <c r="Z43" s="76">
        <v>2199.7440180000003</v>
      </c>
      <c r="AA43" s="76">
        <f t="shared" si="40"/>
        <v>3.3538877932692572</v>
      </c>
      <c r="AB43" s="72">
        <v>2865.1891110000001</v>
      </c>
      <c r="AC43" s="73">
        <f t="shared" si="41"/>
        <v>3.8524696035558712</v>
      </c>
      <c r="AD43" s="42"/>
      <c r="AE43" s="25" t="s">
        <v>53</v>
      </c>
      <c r="AF43" s="48" t="s">
        <v>24</v>
      </c>
      <c r="AG43" s="20"/>
      <c r="AH43" s="20"/>
      <c r="AI43" s="55"/>
      <c r="AJ43" s="54"/>
      <c r="AK43" s="55"/>
      <c r="AL43" s="56"/>
      <c r="AM43" s="57"/>
    </row>
    <row r="44" spans="1:39" ht="21" customHeight="1" x14ac:dyDescent="0.25">
      <c r="A44" s="41" t="s">
        <v>64</v>
      </c>
      <c r="B44" s="1">
        <v>1441.190094</v>
      </c>
      <c r="C44" s="1">
        <v>2080.147766</v>
      </c>
      <c r="D44" s="1">
        <v>2391.1482599999999</v>
      </c>
      <c r="E44" s="1">
        <v>2329.530503</v>
      </c>
      <c r="F44" s="1">
        <v>2649.6631860000002</v>
      </c>
      <c r="G44" s="1">
        <v>2950.9023959999995</v>
      </c>
      <c r="H44" s="1">
        <v>2698.1388109999998</v>
      </c>
      <c r="I44" s="1">
        <v>2955.5449779999999</v>
      </c>
      <c r="J44" s="1">
        <v>3407.4960109999997</v>
      </c>
      <c r="K44" s="1"/>
      <c r="L44" s="15">
        <f t="shared" si="30"/>
        <v>1.8265621405021273</v>
      </c>
      <c r="M44" s="15">
        <f t="shared" si="31"/>
        <v>1.7724436722441128</v>
      </c>
      <c r="N44" s="15">
        <f t="shared" si="32"/>
        <v>1.5279443543267517</v>
      </c>
      <c r="O44" s="15">
        <f t="shared" si="33"/>
        <v>1.7454658475276983</v>
      </c>
      <c r="P44" s="15">
        <f t="shared" si="34"/>
        <v>1.8722793246638745</v>
      </c>
      <c r="Q44" s="15">
        <f t="shared" si="35"/>
        <v>1.8758064382829782</v>
      </c>
      <c r="R44" s="15">
        <f t="shared" si="36"/>
        <v>2.0736361526049083</v>
      </c>
      <c r="S44" s="15">
        <f t="shared" si="37"/>
        <v>2.1704585085792569</v>
      </c>
      <c r="T44" s="15"/>
      <c r="U44" s="15">
        <v>3050.9197319999998</v>
      </c>
      <c r="V44" s="15">
        <f t="shared" si="38"/>
        <v>2.1313152769336337</v>
      </c>
      <c r="W44" s="15">
        <v>3535.3224010000004</v>
      </c>
      <c r="X44" s="15">
        <f t="shared" si="39"/>
        <v>2.2928964328308026</v>
      </c>
      <c r="Y44" s="15"/>
      <c r="Z44" s="76">
        <v>2033.662388</v>
      </c>
      <c r="AA44" s="76">
        <f t="shared" si="40"/>
        <v>3.1006678063138193</v>
      </c>
      <c r="AB44" s="72">
        <v>1894.527026</v>
      </c>
      <c r="AC44" s="73">
        <f t="shared" si="41"/>
        <v>2.5473389357649636</v>
      </c>
      <c r="AD44" s="42"/>
      <c r="AE44" s="47" t="s">
        <v>57</v>
      </c>
      <c r="AF44" s="48" t="s">
        <v>24</v>
      </c>
      <c r="AG44" s="20"/>
      <c r="AH44" s="20"/>
      <c r="AI44" s="55"/>
      <c r="AJ44" s="54"/>
      <c r="AK44" s="55"/>
      <c r="AL44" s="56"/>
      <c r="AM44" s="57"/>
    </row>
    <row r="45" spans="1:39" ht="21" customHeight="1" x14ac:dyDescent="0.25">
      <c r="A45" s="41" t="s">
        <v>71</v>
      </c>
      <c r="B45" s="1">
        <v>3018.878048</v>
      </c>
      <c r="C45" s="1">
        <v>3044.1771509999999</v>
      </c>
      <c r="D45" s="1">
        <v>3589.6345899999997</v>
      </c>
      <c r="E45" s="1">
        <v>9921.6024010000001</v>
      </c>
      <c r="F45" s="1">
        <v>4192.5113529999999</v>
      </c>
      <c r="G45" s="1">
        <v>3886.190192</v>
      </c>
      <c r="H45" s="1">
        <v>3663.7597800000003</v>
      </c>
      <c r="I45" s="1">
        <v>4966.1755179999982</v>
      </c>
      <c r="J45" s="1">
        <v>3259.2700950000003</v>
      </c>
      <c r="K45" s="1"/>
      <c r="L45" s="15">
        <f t="shared" si="30"/>
        <v>2.673069107821366</v>
      </c>
      <c r="M45" s="15">
        <f t="shared" si="31"/>
        <v>2.6608241827355736</v>
      </c>
      <c r="N45" s="15">
        <f t="shared" si="32"/>
        <v>6.5076015767811963</v>
      </c>
      <c r="O45" s="15">
        <f t="shared" si="33"/>
        <v>2.7618172078244063</v>
      </c>
      <c r="P45" s="15">
        <f t="shared" si="34"/>
        <v>2.4656978008001635</v>
      </c>
      <c r="Q45" s="15">
        <f t="shared" si="35"/>
        <v>2.5471277295400165</v>
      </c>
      <c r="R45" s="15">
        <f t="shared" si="36"/>
        <v>3.484312088281881</v>
      </c>
      <c r="S45" s="15">
        <f t="shared" si="37"/>
        <v>2.0760436656753796</v>
      </c>
      <c r="T45" s="15"/>
      <c r="U45" s="15">
        <v>2881.3493090000002</v>
      </c>
      <c r="V45" s="15">
        <f t="shared" si="38"/>
        <v>2.0128565612665779</v>
      </c>
      <c r="W45" s="15">
        <v>2210.1685519999996</v>
      </c>
      <c r="X45" s="15">
        <f t="shared" si="39"/>
        <v>1.4334442560039713</v>
      </c>
      <c r="Y45" s="15"/>
      <c r="Z45" s="76">
        <v>1183.8116950000001</v>
      </c>
      <c r="AA45" s="76">
        <f t="shared" si="40"/>
        <v>1.8049243734276581</v>
      </c>
      <c r="AB45" s="72">
        <v>1901.142705</v>
      </c>
      <c r="AC45" s="73">
        <f t="shared" si="41"/>
        <v>2.5562342307235184</v>
      </c>
      <c r="AD45" s="42"/>
      <c r="AE45" s="47" t="s">
        <v>39</v>
      </c>
      <c r="AF45" s="48" t="s">
        <v>24</v>
      </c>
      <c r="AG45" s="20"/>
      <c r="AH45" s="20"/>
      <c r="AI45" s="55"/>
      <c r="AJ45" s="54"/>
      <c r="AK45" s="55"/>
      <c r="AL45" s="56"/>
      <c r="AM45" s="57"/>
    </row>
    <row r="46" spans="1:39" ht="21" customHeight="1" x14ac:dyDescent="0.25">
      <c r="A46" s="41" t="s">
        <v>67</v>
      </c>
      <c r="B46" s="1">
        <v>902.70291599999996</v>
      </c>
      <c r="C46" s="1">
        <v>1960.441386</v>
      </c>
      <c r="D46" s="1">
        <v>2451.0299540000001</v>
      </c>
      <c r="E46" s="1">
        <v>2359.574893</v>
      </c>
      <c r="F46" s="1">
        <v>2573.8041490000001</v>
      </c>
      <c r="G46" s="1">
        <v>2939.1079110000005</v>
      </c>
      <c r="H46" s="1">
        <v>2557.8046750000003</v>
      </c>
      <c r="I46" s="1">
        <v>2548.2401870000003</v>
      </c>
      <c r="J46" s="1">
        <v>3151.4221419999999</v>
      </c>
      <c r="K46" s="2"/>
      <c r="L46" s="15">
        <f t="shared" si="30"/>
        <v>1.7214488666960965</v>
      </c>
      <c r="M46" s="15">
        <f t="shared" si="31"/>
        <v>1.8168311037509981</v>
      </c>
      <c r="N46" s="15">
        <f t="shared" si="32"/>
        <v>1.5476505380494257</v>
      </c>
      <c r="O46" s="15">
        <f t="shared" si="33"/>
        <v>1.6954937004980493</v>
      </c>
      <c r="P46" s="15">
        <f t="shared" si="34"/>
        <v>1.8647959967027432</v>
      </c>
      <c r="Q46" s="15">
        <f t="shared" si="35"/>
        <v>1.7782430087268413</v>
      </c>
      <c r="R46" s="15">
        <f t="shared" si="36"/>
        <v>1.7878675562770927</v>
      </c>
      <c r="S46" s="15">
        <f t="shared" si="37"/>
        <v>2.0073482052944853</v>
      </c>
      <c r="T46" s="15"/>
      <c r="U46" s="15">
        <v>2869.0666150000002</v>
      </c>
      <c r="V46" s="15">
        <f t="shared" si="38"/>
        <v>2.0042761017121933</v>
      </c>
      <c r="W46" s="15">
        <v>3605.0900320000005</v>
      </c>
      <c r="X46" s="15">
        <f t="shared" si="39"/>
        <v>2.3381454749554211</v>
      </c>
      <c r="Y46" s="2"/>
      <c r="Z46" s="76">
        <v>1322.3278619999999</v>
      </c>
      <c r="AA46" s="76">
        <f t="shared" si="40"/>
        <v>2.0161160747666749</v>
      </c>
      <c r="AB46" s="72">
        <v>2051.5470639999999</v>
      </c>
      <c r="AC46" s="73">
        <f t="shared" si="41"/>
        <v>2.7584645892940123</v>
      </c>
      <c r="AD46" s="33"/>
      <c r="AE46" s="47" t="s">
        <v>68</v>
      </c>
      <c r="AF46" s="48" t="s">
        <v>24</v>
      </c>
      <c r="AG46" s="20"/>
      <c r="AH46" s="20"/>
      <c r="AI46" s="55"/>
      <c r="AJ46" s="54"/>
      <c r="AK46" s="55"/>
      <c r="AL46" s="56"/>
      <c r="AM46" s="57"/>
    </row>
    <row r="47" spans="1:39" ht="21" customHeight="1" x14ac:dyDescent="0.25">
      <c r="A47" s="41" t="s">
        <v>40</v>
      </c>
      <c r="B47" s="1">
        <v>935.15017</v>
      </c>
      <c r="C47" s="1">
        <v>2599.3800579999997</v>
      </c>
      <c r="D47" s="1">
        <v>2878.7604609999999</v>
      </c>
      <c r="E47" s="1">
        <v>2495.4265409999998</v>
      </c>
      <c r="F47" s="1">
        <v>2616.3125089999999</v>
      </c>
      <c r="G47" s="1">
        <v>3008.0107280000002</v>
      </c>
      <c r="H47" s="1">
        <v>2815.5062030000004</v>
      </c>
      <c r="I47" s="1">
        <v>2671.2491529999993</v>
      </c>
      <c r="J47" s="1">
        <v>3139.1876729999994</v>
      </c>
      <c r="K47" s="1"/>
      <c r="L47" s="15">
        <f t="shared" si="30"/>
        <v>2.2824961189411117</v>
      </c>
      <c r="M47" s="15">
        <f t="shared" si="31"/>
        <v>2.1338872408547322</v>
      </c>
      <c r="N47" s="15">
        <f t="shared" si="32"/>
        <v>1.6367559429025786</v>
      </c>
      <c r="O47" s="15">
        <f t="shared" si="33"/>
        <v>1.7234960862376576</v>
      </c>
      <c r="P47" s="15">
        <f t="shared" si="34"/>
        <v>1.9085132405719634</v>
      </c>
      <c r="Q47" s="15">
        <f t="shared" si="35"/>
        <v>1.9574028738186606</v>
      </c>
      <c r="R47" s="15">
        <f t="shared" si="36"/>
        <v>1.8741717204467594</v>
      </c>
      <c r="S47" s="15">
        <f t="shared" si="37"/>
        <v>1.9995552666517757</v>
      </c>
      <c r="T47" s="15"/>
      <c r="U47" s="15">
        <v>2876.8482019999997</v>
      </c>
      <c r="V47" s="15">
        <f t="shared" si="38"/>
        <v>2.0097121723757154</v>
      </c>
      <c r="W47" s="15">
        <v>3574.6298290000004</v>
      </c>
      <c r="X47" s="15">
        <f t="shared" si="39"/>
        <v>2.3183899667216465</v>
      </c>
      <c r="Y47" s="15"/>
      <c r="Z47" s="76">
        <v>1655.2341349999999</v>
      </c>
      <c r="AA47" s="76">
        <f t="shared" si="40"/>
        <v>2.5236888996868259</v>
      </c>
      <c r="AB47" s="72">
        <v>1615.716815</v>
      </c>
      <c r="AC47" s="73">
        <f t="shared" si="41"/>
        <v>2.1724569222480214</v>
      </c>
      <c r="AD47" s="42"/>
      <c r="AE47" s="47" t="s">
        <v>52</v>
      </c>
      <c r="AF47" s="48" t="s">
        <v>24</v>
      </c>
      <c r="AG47" s="20"/>
      <c r="AH47" s="20"/>
      <c r="AI47" s="55"/>
      <c r="AJ47" s="54"/>
      <c r="AK47" s="55"/>
      <c r="AL47" s="56"/>
      <c r="AM47" s="57"/>
    </row>
    <row r="48" spans="1:39" ht="21" customHeight="1" x14ac:dyDescent="0.25">
      <c r="A48" s="41" t="s">
        <v>72</v>
      </c>
      <c r="B48" s="1">
        <v>1486.9177609999999</v>
      </c>
      <c r="C48" s="1">
        <v>1504.2802390000002</v>
      </c>
      <c r="D48" s="1">
        <v>1758.25172</v>
      </c>
      <c r="E48" s="1">
        <v>1853.699805</v>
      </c>
      <c r="F48" s="1">
        <v>2058.857356</v>
      </c>
      <c r="G48" s="1">
        <v>2401.6893869999999</v>
      </c>
      <c r="H48" s="1">
        <v>2329.1763779999997</v>
      </c>
      <c r="I48" s="1">
        <v>2650.5048989999996</v>
      </c>
      <c r="J48" s="1">
        <v>3070.7605939999994</v>
      </c>
      <c r="K48" s="1"/>
      <c r="L48" s="15">
        <f t="shared" si="30"/>
        <v>1.3208971872928434</v>
      </c>
      <c r="M48" s="15">
        <f t="shared" si="31"/>
        <v>1.3033077820638053</v>
      </c>
      <c r="N48" s="15">
        <f t="shared" si="32"/>
        <v>1.2158459174579652</v>
      </c>
      <c r="O48" s="15">
        <f t="shared" si="33"/>
        <v>1.3562724571247358</v>
      </c>
      <c r="P48" s="15">
        <f t="shared" si="34"/>
        <v>1.523816372117228</v>
      </c>
      <c r="Q48" s="15">
        <f t="shared" si="35"/>
        <v>1.6192955039736194</v>
      </c>
      <c r="R48" s="15">
        <f t="shared" si="36"/>
        <v>1.859617370784205</v>
      </c>
      <c r="S48" s="15">
        <f t="shared" si="37"/>
        <v>1.955969555809171</v>
      </c>
      <c r="T48" s="15"/>
      <c r="U48" s="15">
        <v>2795.5165889999998</v>
      </c>
      <c r="V48" s="15">
        <f t="shared" si="38"/>
        <v>1.9528954336505311</v>
      </c>
      <c r="W48" s="15">
        <v>3083.7613399999996</v>
      </c>
      <c r="X48" s="15">
        <f t="shared" si="39"/>
        <v>2.0000284483778641</v>
      </c>
      <c r="Y48" s="15"/>
      <c r="Z48" s="76">
        <v>1084.7250100000001</v>
      </c>
      <c r="AA48" s="76">
        <f t="shared" si="40"/>
        <v>1.6538496935659688</v>
      </c>
      <c r="AB48" s="72">
        <v>1269.853989</v>
      </c>
      <c r="AC48" s="73">
        <f t="shared" si="41"/>
        <v>1.7074174527590795</v>
      </c>
      <c r="AD48" s="42"/>
      <c r="AE48" s="47" t="s">
        <v>73</v>
      </c>
      <c r="AF48" s="48" t="s">
        <v>24</v>
      </c>
      <c r="AG48" s="20"/>
      <c r="AH48" s="20"/>
      <c r="AI48" s="55"/>
      <c r="AJ48" s="54"/>
      <c r="AK48" s="55"/>
      <c r="AL48" s="56"/>
      <c r="AM48" s="57"/>
    </row>
    <row r="49" spans="1:39" ht="21" customHeight="1" x14ac:dyDescent="0.25">
      <c r="A49" s="41" t="s">
        <v>43</v>
      </c>
      <c r="B49" s="1">
        <v>3644.1621639999998</v>
      </c>
      <c r="C49" s="1">
        <v>2269.1754729999998</v>
      </c>
      <c r="D49" s="1">
        <v>2466.3160969999999</v>
      </c>
      <c r="E49" s="1">
        <v>2833.2552699999997</v>
      </c>
      <c r="F49" s="1">
        <v>3600.865335</v>
      </c>
      <c r="G49" s="1">
        <v>2861.0524289999994</v>
      </c>
      <c r="H49" s="1">
        <v>2414.7904090000002</v>
      </c>
      <c r="I49" s="1">
        <v>2328.0440019999996</v>
      </c>
      <c r="J49" s="1">
        <v>2936.2617239999995</v>
      </c>
      <c r="K49" s="1"/>
      <c r="L49" s="15">
        <f t="shared" si="30"/>
        <v>1.9925459512465264</v>
      </c>
      <c r="M49" s="15">
        <f t="shared" si="31"/>
        <v>1.8281619893705157</v>
      </c>
      <c r="N49" s="15">
        <f t="shared" si="32"/>
        <v>1.8583385744844294</v>
      </c>
      <c r="O49" s="15">
        <f t="shared" si="33"/>
        <v>2.3720703435054946</v>
      </c>
      <c r="P49" s="15">
        <f t="shared" si="34"/>
        <v>1.8152715985649488</v>
      </c>
      <c r="Q49" s="15">
        <f t="shared" si="35"/>
        <v>1.6788162928605483</v>
      </c>
      <c r="R49" s="15">
        <f t="shared" si="36"/>
        <v>1.6333759910055459</v>
      </c>
      <c r="S49" s="15">
        <f t="shared" si="37"/>
        <v>1.8702983720885118</v>
      </c>
      <c r="T49" s="15"/>
      <c r="U49" s="15">
        <v>2684.0877350000001</v>
      </c>
      <c r="V49" s="15">
        <f t="shared" si="38"/>
        <v>1.8750533271111622</v>
      </c>
      <c r="W49" s="15">
        <v>2708.0653760000005</v>
      </c>
      <c r="X49" s="15">
        <f t="shared" si="39"/>
        <v>1.7563641264362884</v>
      </c>
      <c r="Y49" s="15"/>
      <c r="Z49" s="76">
        <v>901.03519799999992</v>
      </c>
      <c r="AA49" s="76">
        <f t="shared" si="40"/>
        <v>1.3737830070908494</v>
      </c>
      <c r="AB49" s="72">
        <v>1210.9309559999999</v>
      </c>
      <c r="AC49" s="73">
        <f t="shared" si="41"/>
        <v>1.6281908520749127</v>
      </c>
      <c r="AD49" s="42"/>
      <c r="AE49" s="47" t="s">
        <v>55</v>
      </c>
      <c r="AF49" s="48" t="s">
        <v>17</v>
      </c>
      <c r="AG49" s="20"/>
      <c r="AH49" s="20"/>
      <c r="AI49" s="55"/>
      <c r="AJ49" s="54"/>
      <c r="AK49" s="55"/>
      <c r="AL49" s="56"/>
      <c r="AM49" s="57"/>
    </row>
    <row r="50" spans="1:39" ht="21" customHeight="1" x14ac:dyDescent="0.25">
      <c r="A50" s="41" t="s">
        <v>75</v>
      </c>
      <c r="B50" s="1">
        <v>1658.1948640000001</v>
      </c>
      <c r="C50" s="1">
        <v>1497.3841419999999</v>
      </c>
      <c r="D50" s="1">
        <v>1622.7772830000004</v>
      </c>
      <c r="E50" s="1">
        <v>1684.9887020000003</v>
      </c>
      <c r="F50" s="1">
        <v>1971.2468529999996</v>
      </c>
      <c r="G50" s="1">
        <v>2040.1567080000002</v>
      </c>
      <c r="H50" s="1">
        <v>1675.9279310000002</v>
      </c>
      <c r="I50" s="1">
        <v>2383.4996959999994</v>
      </c>
      <c r="J50" s="1">
        <v>2803.2065259999999</v>
      </c>
      <c r="K50" s="1"/>
      <c r="L50" s="15">
        <f t="shared" si="30"/>
        <v>1.3148417762767057</v>
      </c>
      <c r="M50" s="15">
        <f t="shared" si="31"/>
        <v>1.2028870709651622</v>
      </c>
      <c r="N50" s="15">
        <f t="shared" si="32"/>
        <v>1.1051879213471119</v>
      </c>
      <c r="O50" s="15">
        <f t="shared" si="33"/>
        <v>1.2985590308752368</v>
      </c>
      <c r="P50" s="15">
        <f t="shared" si="34"/>
        <v>1.2944322484676021</v>
      </c>
      <c r="Q50" s="15">
        <f t="shared" si="35"/>
        <v>1.1651425754121707</v>
      </c>
      <c r="R50" s="15">
        <f t="shared" si="36"/>
        <v>1.6722841899340597</v>
      </c>
      <c r="S50" s="15">
        <f t="shared" si="37"/>
        <v>1.7855467580946791</v>
      </c>
      <c r="T50" s="15"/>
      <c r="U50" s="15">
        <v>2556.5694700000004</v>
      </c>
      <c r="V50" s="15">
        <f t="shared" si="38"/>
        <v>1.7859714599509247</v>
      </c>
      <c r="W50" s="15">
        <v>2468.3797960000002</v>
      </c>
      <c r="X50" s="15">
        <f t="shared" si="39"/>
        <v>1.6009117662137724</v>
      </c>
      <c r="Y50" s="15"/>
      <c r="Z50" s="76">
        <v>1421.692401</v>
      </c>
      <c r="AA50" s="76">
        <f t="shared" si="40"/>
        <v>2.1676143908020671</v>
      </c>
      <c r="AB50" s="72">
        <v>1237.0251350000001</v>
      </c>
      <c r="AC50" s="73">
        <f t="shared" si="41"/>
        <v>1.6632765052491845</v>
      </c>
      <c r="AD50" s="42"/>
      <c r="AE50" s="47" t="s">
        <v>77</v>
      </c>
      <c r="AF50" s="48"/>
      <c r="AG50" s="20"/>
      <c r="AH50" s="20"/>
      <c r="AI50" s="55"/>
      <c r="AJ50" s="54"/>
      <c r="AK50" s="55"/>
      <c r="AL50" s="56"/>
      <c r="AM50" s="57"/>
    </row>
    <row r="51" spans="1:39" ht="20.25" customHeight="1" x14ac:dyDescent="0.25">
      <c r="A51" s="41" t="s">
        <v>81</v>
      </c>
      <c r="B51" s="1">
        <v>1735.797511</v>
      </c>
      <c r="C51" s="1">
        <v>4628.1529629999995</v>
      </c>
      <c r="D51" s="1">
        <v>5992.633393000001</v>
      </c>
      <c r="E51" s="1">
        <v>6680.7772449999993</v>
      </c>
      <c r="F51" s="1">
        <v>6964.2094800000004</v>
      </c>
      <c r="G51" s="1">
        <v>5943.0141100000001</v>
      </c>
      <c r="H51" s="1">
        <v>3588.3309859999999</v>
      </c>
      <c r="I51" s="1">
        <v>1732.9535790000002</v>
      </c>
      <c r="J51" s="1">
        <v>2734.3657670000002</v>
      </c>
      <c r="K51" s="1"/>
      <c r="L51" s="15">
        <f t="shared" si="30"/>
        <v>4.0639463795999111</v>
      </c>
      <c r="M51" s="15">
        <f t="shared" si="31"/>
        <v>4.4420520948799798</v>
      </c>
      <c r="N51" s="15">
        <f t="shared" si="32"/>
        <v>4.3819369872455276</v>
      </c>
      <c r="O51" s="15">
        <f t="shared" si="33"/>
        <v>4.5876735830410675</v>
      </c>
      <c r="P51" s="15">
        <f t="shared" si="34"/>
        <v>3.7707050085497573</v>
      </c>
      <c r="Q51" s="15">
        <f t="shared" si="35"/>
        <v>2.494687945181894</v>
      </c>
      <c r="R51" s="15">
        <f t="shared" si="36"/>
        <v>1.2158553562707672</v>
      </c>
      <c r="S51" s="15">
        <f t="shared" si="37"/>
        <v>1.7416975472294975</v>
      </c>
      <c r="T51" s="15"/>
      <c r="U51" s="15">
        <v>2415.6317639999997</v>
      </c>
      <c r="V51" s="15">
        <f t="shared" si="38"/>
        <v>1.6875150231121654</v>
      </c>
      <c r="W51" s="15">
        <v>3107.3015529999998</v>
      </c>
      <c r="X51" s="15">
        <f t="shared" si="39"/>
        <v>2.0152958736063269</v>
      </c>
      <c r="Y51" s="15"/>
      <c r="Z51" s="76">
        <v>1277.7357500000001</v>
      </c>
      <c r="AA51" s="76">
        <f t="shared" si="40"/>
        <v>1.948127736628644</v>
      </c>
      <c r="AB51" s="72">
        <v>1202.7939120000001</v>
      </c>
      <c r="AC51" s="73">
        <f t="shared" si="41"/>
        <v>1.6172499635477136</v>
      </c>
      <c r="AD51" s="42"/>
      <c r="AE51" s="47" t="s">
        <v>82</v>
      </c>
      <c r="AF51" s="48" t="s">
        <v>24</v>
      </c>
      <c r="AG51" s="20"/>
      <c r="AH51" s="20"/>
      <c r="AI51" s="55"/>
      <c r="AJ51" s="54"/>
      <c r="AK51" s="55"/>
      <c r="AL51" s="56"/>
      <c r="AM51" s="57"/>
    </row>
    <row r="52" spans="1:39" ht="21" customHeight="1" x14ac:dyDescent="0.25">
      <c r="A52" s="41" t="s">
        <v>44</v>
      </c>
      <c r="B52" s="1">
        <v>1047.6682149999999</v>
      </c>
      <c r="C52" s="1">
        <v>2217.6456350000003</v>
      </c>
      <c r="D52" s="1">
        <v>2763.4755190000005</v>
      </c>
      <c r="E52" s="1">
        <v>3676.6116410000004</v>
      </c>
      <c r="F52" s="1">
        <v>3191.4816259999998</v>
      </c>
      <c r="G52" s="1">
        <v>3047.133914</v>
      </c>
      <c r="H52" s="1">
        <v>3472.5143399999997</v>
      </c>
      <c r="I52" s="1">
        <v>3172.0811050000002</v>
      </c>
      <c r="J52" s="1">
        <v>2734.5337490000002</v>
      </c>
      <c r="K52" s="1"/>
      <c r="L52" s="15">
        <f t="shared" si="30"/>
        <v>1.947297987262699</v>
      </c>
      <c r="M52" s="15">
        <f t="shared" si="31"/>
        <v>2.0484320353490193</v>
      </c>
      <c r="N52" s="15">
        <f t="shared" si="32"/>
        <v>2.4114979360362403</v>
      </c>
      <c r="O52" s="15">
        <f t="shared" si="33"/>
        <v>2.1023887906314314</v>
      </c>
      <c r="P52" s="15">
        <f t="shared" si="34"/>
        <v>1.9333359972860009</v>
      </c>
      <c r="Q52" s="15">
        <f t="shared" si="35"/>
        <v>2.4141696229438239</v>
      </c>
      <c r="R52" s="15">
        <f t="shared" si="36"/>
        <v>2.2255597892386154</v>
      </c>
      <c r="S52" s="15">
        <f t="shared" si="37"/>
        <v>1.7418045460227496</v>
      </c>
      <c r="T52" s="15"/>
      <c r="U52" s="15">
        <v>2487.1184850000004</v>
      </c>
      <c r="V52" s="15">
        <f t="shared" si="38"/>
        <v>1.7374543050169424</v>
      </c>
      <c r="W52" s="15">
        <v>2398.9046660000004</v>
      </c>
      <c r="X52" s="15">
        <f t="shared" si="39"/>
        <v>1.5558524308325363</v>
      </c>
      <c r="Y52" s="15"/>
      <c r="Z52" s="76">
        <v>1177.8697709999999</v>
      </c>
      <c r="AA52" s="76">
        <f t="shared" si="40"/>
        <v>1.7958648891380935</v>
      </c>
      <c r="AB52" s="72">
        <v>1206.7878719999999</v>
      </c>
      <c r="AC52" s="73">
        <f t="shared" si="41"/>
        <v>1.6226201534031561</v>
      </c>
      <c r="AD52" s="42"/>
      <c r="AE52" s="47" t="s">
        <v>56</v>
      </c>
      <c r="AF52" s="48" t="s">
        <v>24</v>
      </c>
      <c r="AG52" s="20"/>
      <c r="AH52" s="20"/>
      <c r="AI52" s="55"/>
      <c r="AJ52" s="54"/>
      <c r="AK52" s="55"/>
      <c r="AL52" s="56"/>
      <c r="AM52" s="57"/>
    </row>
    <row r="53" spans="1:39" ht="21" customHeight="1" x14ac:dyDescent="0.25">
      <c r="A53" s="41" t="s">
        <v>42</v>
      </c>
      <c r="B53" s="1">
        <v>1039.5230820000002</v>
      </c>
      <c r="C53" s="1">
        <v>2250.5768789999997</v>
      </c>
      <c r="D53" s="1">
        <v>2759.3113020000001</v>
      </c>
      <c r="E53" s="1">
        <v>3679.1948729999999</v>
      </c>
      <c r="F53" s="1">
        <v>3200.3620790000004</v>
      </c>
      <c r="G53" s="1">
        <v>3297.5383859999997</v>
      </c>
      <c r="H53" s="1">
        <v>3124.8761880000006</v>
      </c>
      <c r="I53" s="1">
        <v>2732.9264229999999</v>
      </c>
      <c r="J53" s="1">
        <v>2360.8576799999996</v>
      </c>
      <c r="K53" s="1"/>
      <c r="L53" s="15">
        <f t="shared" si="30"/>
        <v>1.9762146654493182</v>
      </c>
      <c r="M53" s="15">
        <f t="shared" si="31"/>
        <v>2.0453453007475009</v>
      </c>
      <c r="N53" s="15">
        <f t="shared" si="32"/>
        <v>2.4131922837793724</v>
      </c>
      <c r="O53" s="15">
        <f t="shared" si="33"/>
        <v>2.1082387897950898</v>
      </c>
      <c r="P53" s="15">
        <f t="shared" si="34"/>
        <v>2.0922118436591228</v>
      </c>
      <c r="Q53" s="15">
        <f t="shared" si="35"/>
        <v>2.1724838056478974</v>
      </c>
      <c r="R53" s="15">
        <f t="shared" si="36"/>
        <v>1.9174450313988809</v>
      </c>
      <c r="S53" s="15">
        <f t="shared" si="37"/>
        <v>1.5037856603673319</v>
      </c>
      <c r="T53" s="15"/>
      <c r="U53" s="15">
        <v>2104.9012629999993</v>
      </c>
      <c r="V53" s="15">
        <f t="shared" ref="V53:V54" si="42">+(U53/$U$57)*100</f>
        <v>1.4704445256997667</v>
      </c>
      <c r="W53" s="15">
        <v>2757.7649899999997</v>
      </c>
      <c r="X53" s="15">
        <f t="shared" ref="X53:X54" si="43">+(W53/$W$57)*100</f>
        <v>1.7885976980113822</v>
      </c>
      <c r="Y53" s="15"/>
      <c r="Z53" s="76"/>
      <c r="AA53" s="76"/>
      <c r="AB53" s="72"/>
      <c r="AC53" s="73"/>
      <c r="AD53" s="42"/>
      <c r="AE53" s="47" t="s">
        <v>54</v>
      </c>
      <c r="AF53" s="48"/>
      <c r="AG53" s="20"/>
      <c r="AH53" s="20"/>
      <c r="AI53" s="55"/>
      <c r="AJ53" s="54"/>
      <c r="AK53" s="55"/>
      <c r="AL53" s="56"/>
      <c r="AM53" s="57"/>
    </row>
    <row r="54" spans="1:39" ht="21" customHeight="1" x14ac:dyDescent="0.25">
      <c r="A54" s="41" t="s">
        <v>76</v>
      </c>
      <c r="B54" s="1">
        <v>1436.4022809999999</v>
      </c>
      <c r="C54" s="1">
        <v>1504.59014</v>
      </c>
      <c r="D54" s="1">
        <v>1470.5473809999999</v>
      </c>
      <c r="E54" s="1">
        <v>1813.0366240000001</v>
      </c>
      <c r="F54" s="1">
        <v>2002.6889720000004</v>
      </c>
      <c r="G54" s="1">
        <v>2078.8890409999999</v>
      </c>
      <c r="H54" s="1">
        <v>1825.874624</v>
      </c>
      <c r="I54" s="1">
        <v>1736.3706500000001</v>
      </c>
      <c r="J54" s="1">
        <v>1712.8957829999997</v>
      </c>
      <c r="K54" s="1"/>
      <c r="L54" s="15">
        <f t="shared" si="30"/>
        <v>1.3211693090349408</v>
      </c>
      <c r="M54" s="15">
        <f t="shared" si="31"/>
        <v>1.090046336227015</v>
      </c>
      <c r="N54" s="15">
        <f t="shared" si="32"/>
        <v>1.1891748445710022</v>
      </c>
      <c r="O54" s="15">
        <f t="shared" si="33"/>
        <v>1.3192715294216097</v>
      </c>
      <c r="P54" s="15">
        <f t="shared" si="34"/>
        <v>1.3190070179924074</v>
      </c>
      <c r="Q54" s="15">
        <f t="shared" si="35"/>
        <v>1.2693888695546112</v>
      </c>
      <c r="R54" s="15">
        <f t="shared" si="36"/>
        <v>1.2182528031086131</v>
      </c>
      <c r="S54" s="15">
        <f t="shared" si="37"/>
        <v>1.0910560759338417</v>
      </c>
      <c r="T54" s="15"/>
      <c r="U54" s="15">
        <v>1538.6192099999998</v>
      </c>
      <c r="V54" s="15">
        <f t="shared" si="42"/>
        <v>1.0748505092616309</v>
      </c>
      <c r="W54" s="15">
        <v>1847.6551889999998</v>
      </c>
      <c r="X54" s="15">
        <f t="shared" si="43"/>
        <v>1.1983297451912991</v>
      </c>
      <c r="Y54" s="15"/>
      <c r="Z54" s="76"/>
      <c r="AA54" s="76"/>
      <c r="AB54" s="72"/>
      <c r="AC54" s="73"/>
      <c r="AD54" s="42"/>
      <c r="AE54" s="47" t="s">
        <v>78</v>
      </c>
      <c r="AF54" s="48"/>
      <c r="AG54" s="20"/>
      <c r="AH54" s="20"/>
      <c r="AI54" s="55"/>
      <c r="AJ54" s="54"/>
      <c r="AK54" s="55"/>
      <c r="AL54" s="56"/>
      <c r="AM54" s="57"/>
    </row>
    <row r="55" spans="1:39" ht="21" customHeight="1" x14ac:dyDescent="0.25">
      <c r="A55" s="41" t="s">
        <v>74</v>
      </c>
      <c r="B55" s="1">
        <f>(+B57-SUM(B35:B54))</f>
        <v>35287.387795000046</v>
      </c>
      <c r="C55" s="1">
        <f t="shared" ref="C55:J55" si="44">(+C57-SUM(C35:C54))</f>
        <v>37922.821363000025</v>
      </c>
      <c r="D55" s="1">
        <f t="shared" si="44"/>
        <v>44241.975403999997</v>
      </c>
      <c r="E55" s="1">
        <f t="shared" si="44"/>
        <v>47181.694402000023</v>
      </c>
      <c r="F55" s="1">
        <f t="shared" si="44"/>
        <v>50770.854108999993</v>
      </c>
      <c r="G55" s="1">
        <f t="shared" si="44"/>
        <v>54406.912601999982</v>
      </c>
      <c r="H55" s="1">
        <f>(+H57-SUM(H35:H54))</f>
        <v>49442.113161000001</v>
      </c>
      <c r="I55" s="1">
        <f t="shared" si="44"/>
        <v>45119.30300900001</v>
      </c>
      <c r="J55" s="1">
        <f t="shared" si="44"/>
        <v>48844.005747000047</v>
      </c>
      <c r="K55" s="1"/>
      <c r="L55" s="15">
        <f t="shared" si="30"/>
        <v>33.29974480413</v>
      </c>
      <c r="M55" s="15">
        <f t="shared" si="31"/>
        <v>32.794457233864478</v>
      </c>
      <c r="N55" s="15">
        <f t="shared" si="32"/>
        <v>30.946580650593024</v>
      </c>
      <c r="O55" s="15">
        <f t="shared" si="33"/>
        <v>33.445304431636842</v>
      </c>
      <c r="P55" s="15">
        <f t="shared" si="34"/>
        <v>34.519927775855514</v>
      </c>
      <c r="Q55" s="15">
        <f t="shared" ref="Q55" si="45">+H55/$H$57*100</f>
        <v>34.373262714139649</v>
      </c>
      <c r="R55" s="15">
        <f t="shared" si="36"/>
        <v>31.65609679305576</v>
      </c>
      <c r="S55" s="15">
        <f t="shared" si="37"/>
        <v>31.111962427670875</v>
      </c>
      <c r="T55" s="15"/>
      <c r="U55" s="15">
        <f t="shared" ref="U55" si="46">(+U57-SUM(U35:U54))</f>
        <v>44257.644479000024</v>
      </c>
      <c r="V55" s="15">
        <f>+(U55/$U$57)*100</f>
        <v>30.917559977022119</v>
      </c>
      <c r="W55" s="15">
        <f t="shared" ref="W55" si="47">(+W57-SUM(W35:W54))</f>
        <v>52599.195760999995</v>
      </c>
      <c r="X55" s="15">
        <f>+(W55/$W$57)*100</f>
        <v>34.114147070731597</v>
      </c>
      <c r="Y55" s="15"/>
      <c r="Z55" s="76">
        <f>+Z57-SUM(Z35:Z52)</f>
        <v>22699.974385000009</v>
      </c>
      <c r="AA55" s="76">
        <f>+Z55/$Z$57*100</f>
        <v>34.610012062492778</v>
      </c>
      <c r="AB55" s="72">
        <f>+AB57-SUM(AB35:AB52)</f>
        <v>24521.556944999989</v>
      </c>
      <c r="AC55" s="73">
        <f t="shared" ref="AC55" si="48">+AB55/$AB$57*100</f>
        <v>32.9711405085948</v>
      </c>
      <c r="AD55" s="42"/>
      <c r="AE55" s="47" t="s">
        <v>58</v>
      </c>
      <c r="AG55" s="20"/>
      <c r="AH55" s="20"/>
      <c r="AI55" s="55"/>
      <c r="AJ55" s="54"/>
      <c r="AK55" s="55"/>
      <c r="AL55" s="56"/>
      <c r="AM55" s="57"/>
    </row>
    <row r="56" spans="1:39" ht="21" customHeight="1" x14ac:dyDescent="0.25">
      <c r="A56" s="41"/>
      <c r="B56" s="1"/>
      <c r="C56" s="18"/>
      <c r="D56" s="17"/>
      <c r="E56" s="17"/>
      <c r="F56" s="17"/>
      <c r="G56" s="17"/>
      <c r="H56" s="17"/>
      <c r="I56" s="17"/>
      <c r="J56" s="17"/>
      <c r="K56" s="17"/>
      <c r="L56" s="19"/>
      <c r="M56" s="19"/>
      <c r="N56" s="15"/>
      <c r="O56" s="15"/>
      <c r="P56" s="15"/>
      <c r="Q56" s="15"/>
      <c r="R56" s="15"/>
      <c r="S56" s="15"/>
      <c r="T56" s="19"/>
      <c r="U56" s="19"/>
      <c r="V56" s="15"/>
      <c r="W56" s="19"/>
      <c r="X56" s="15"/>
      <c r="Y56" s="20"/>
      <c r="Z56" s="77"/>
      <c r="AA56" s="77"/>
      <c r="AB56" s="77"/>
      <c r="AC56" s="78"/>
      <c r="AD56" s="42"/>
      <c r="AE56" s="47"/>
      <c r="AG56" s="48"/>
    </row>
    <row r="57" spans="1:39" ht="21" customHeight="1" x14ac:dyDescent="0.25">
      <c r="A57" s="49" t="s">
        <v>13</v>
      </c>
      <c r="B57" s="21">
        <v>107271.74990400004</v>
      </c>
      <c r="C57" s="21">
        <v>113883.21918400002</v>
      </c>
      <c r="D57" s="21">
        <v>134906.86882999999</v>
      </c>
      <c r="E57" s="21">
        <v>152461.73699999999</v>
      </c>
      <c r="F57" s="21">
        <v>151802.63708699998</v>
      </c>
      <c r="G57" s="21">
        <v>157610.15768999999</v>
      </c>
      <c r="H57" s="21">
        <v>143838.87142800001</v>
      </c>
      <c r="I57" s="21">
        <v>142529.583808</v>
      </c>
      <c r="J57" s="21">
        <v>156994.29394899998</v>
      </c>
      <c r="K57" s="22"/>
      <c r="L57" s="23">
        <f>+C57/$C$57*100</f>
        <v>100</v>
      </c>
      <c r="M57" s="23">
        <f>+D57/$D$57*100</f>
        <v>100</v>
      </c>
      <c r="N57" s="23">
        <f>+E57/$E$57*100</f>
        <v>100</v>
      </c>
      <c r="O57" s="23">
        <f>+F57/$F$57*100</f>
        <v>100</v>
      </c>
      <c r="P57" s="23">
        <f>+G57/$G$57*100</f>
        <v>100</v>
      </c>
      <c r="Q57" s="23">
        <f>+H57/$H$57*100</f>
        <v>100</v>
      </c>
      <c r="R57" s="23">
        <f>+I57/$I$57*100</f>
        <v>100</v>
      </c>
      <c r="S57" s="23">
        <f>+J57/$J$57*100</f>
        <v>100</v>
      </c>
      <c r="T57" s="23"/>
      <c r="U57" s="23">
        <v>143147.27459700001</v>
      </c>
      <c r="V57" s="23">
        <f>+(U57/$U$57)*100</f>
        <v>100</v>
      </c>
      <c r="W57" s="23">
        <v>154185.87383099998</v>
      </c>
      <c r="X57" s="23">
        <f>+(W57/$W$57)*100</f>
        <v>100</v>
      </c>
      <c r="Y57" s="23"/>
      <c r="Z57" s="79">
        <v>65587.883482999998</v>
      </c>
      <c r="AA57" s="80">
        <v>100</v>
      </c>
      <c r="AB57" s="79">
        <v>74372.789556999996</v>
      </c>
      <c r="AC57" s="80">
        <v>100</v>
      </c>
      <c r="AD57" s="50"/>
      <c r="AE57" s="51" t="s">
        <v>9</v>
      </c>
      <c r="AG57" s="48" t="s">
        <v>24</v>
      </c>
    </row>
    <row r="58" spans="1:39" ht="21" customHeight="1" x14ac:dyDescent="0.25">
      <c r="A58" s="27" t="s">
        <v>59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81"/>
      <c r="AA58" s="78"/>
      <c r="AB58" s="81"/>
      <c r="AC58" s="82"/>
      <c r="AD58" s="24"/>
      <c r="AE58" s="29" t="s">
        <v>60</v>
      </c>
      <c r="AG58" s="48" t="s">
        <v>24</v>
      </c>
    </row>
    <row r="59" spans="1:39" ht="21" customHeight="1" x14ac:dyDescent="0.25">
      <c r="A59" s="52" t="s">
        <v>79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9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60"/>
      <c r="AA59" s="61"/>
      <c r="AB59" s="60"/>
      <c r="AC59" s="61"/>
      <c r="AD59" s="4"/>
      <c r="AE59" s="53" t="s">
        <v>80</v>
      </c>
      <c r="AG59" s="48" t="s">
        <v>24</v>
      </c>
    </row>
    <row r="60" spans="1:39" ht="21" customHeight="1" x14ac:dyDescent="0.25">
      <c r="AE60" s="4"/>
      <c r="AG60" s="48" t="s">
        <v>24</v>
      </c>
    </row>
    <row r="61" spans="1:39" ht="21" customHeight="1" x14ac:dyDescent="0.25">
      <c r="AG61" s="48" t="s">
        <v>24</v>
      </c>
    </row>
    <row r="62" spans="1:39" ht="21" customHeight="1" x14ac:dyDescent="0.25">
      <c r="AG62" s="48" t="s">
        <v>24</v>
      </c>
    </row>
    <row r="63" spans="1:39" ht="2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85"/>
      <c r="AA63" s="86"/>
      <c r="AB63" s="85"/>
      <c r="AC63" s="86"/>
      <c r="AD63" s="26"/>
      <c r="AG63" s="48" t="s">
        <v>17</v>
      </c>
    </row>
    <row r="64" spans="1:39" ht="2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85"/>
      <c r="AA64" s="86"/>
      <c r="AB64" s="85"/>
      <c r="AC64" s="86"/>
      <c r="AD64" s="26"/>
      <c r="AG64" s="48" t="s">
        <v>24</v>
      </c>
    </row>
    <row r="65" spans="2:33" ht="21" customHeight="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62"/>
      <c r="AA65" s="63"/>
      <c r="AB65" s="62"/>
      <c r="AC65" s="63"/>
      <c r="AD65" s="3"/>
      <c r="AG65" s="48" t="s">
        <v>24</v>
      </c>
    </row>
    <row r="66" spans="2:33" ht="21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60"/>
      <c r="AA66" s="61"/>
      <c r="AB66" s="60"/>
      <c r="AC66" s="61"/>
      <c r="AD66" s="4"/>
      <c r="AG66" s="48" t="s">
        <v>17</v>
      </c>
    </row>
    <row r="67" spans="2:33" x14ac:dyDescent="0.25">
      <c r="AG67" s="48" t="s">
        <v>24</v>
      </c>
    </row>
    <row r="68" spans="2:33" x14ac:dyDescent="0.25">
      <c r="AG68" s="48" t="s">
        <v>24</v>
      </c>
    </row>
    <row r="69" spans="2:33" x14ac:dyDescent="0.25">
      <c r="AG69" s="48" t="s">
        <v>24</v>
      </c>
    </row>
    <row r="70" spans="2:33" x14ac:dyDescent="0.25">
      <c r="AG70" s="48" t="s">
        <v>24</v>
      </c>
    </row>
    <row r="71" spans="2:33" x14ac:dyDescent="0.25">
      <c r="AG71" s="48" t="s">
        <v>24</v>
      </c>
    </row>
    <row r="72" spans="2:33" x14ac:dyDescent="0.25">
      <c r="AG72" s="48" t="s">
        <v>24</v>
      </c>
    </row>
    <row r="73" spans="2:33" x14ac:dyDescent="0.25">
      <c r="AG73" s="48"/>
    </row>
    <row r="74" spans="2:33" x14ac:dyDescent="0.25">
      <c r="AG74" s="48"/>
    </row>
    <row r="75" spans="2:33" x14ac:dyDescent="0.25">
      <c r="AG75" s="48"/>
    </row>
    <row r="76" spans="2:33" x14ac:dyDescent="0.25">
      <c r="AG76" s="48" t="s">
        <v>24</v>
      </c>
    </row>
    <row r="77" spans="2:33" x14ac:dyDescent="0.25">
      <c r="AG77" s="48"/>
    </row>
    <row r="78" spans="2:33" x14ac:dyDescent="0.25">
      <c r="AG78" s="48" t="s">
        <v>24</v>
      </c>
    </row>
    <row r="79" spans="2:33" x14ac:dyDescent="0.25">
      <c r="AG79" s="48"/>
    </row>
    <row r="80" spans="2:33" x14ac:dyDescent="0.25">
      <c r="AG80" s="48"/>
    </row>
    <row r="81" spans="33:33" x14ac:dyDescent="0.25">
      <c r="AG81" s="48"/>
    </row>
    <row r="82" spans="33:33" x14ac:dyDescent="0.25">
      <c r="AG82" s="48"/>
    </row>
    <row r="83" spans="33:33" x14ac:dyDescent="0.25">
      <c r="AG83" s="48"/>
    </row>
    <row r="84" spans="33:33" x14ac:dyDescent="0.25">
      <c r="AG84" s="48"/>
    </row>
    <row r="85" spans="33:33" x14ac:dyDescent="0.25">
      <c r="AG85" s="48"/>
    </row>
    <row r="86" spans="33:33" x14ac:dyDescent="0.25">
      <c r="AG86" s="48" t="s">
        <v>17</v>
      </c>
    </row>
    <row r="87" spans="33:33" x14ac:dyDescent="0.25">
      <c r="AG87" s="48" t="s">
        <v>24</v>
      </c>
    </row>
    <row r="88" spans="33:33" x14ac:dyDescent="0.25">
      <c r="AG88" s="48"/>
    </row>
  </sheetData>
  <sortState ref="A31:R48">
    <sortCondition descending="1" ref="E31:E48"/>
  </sortState>
  <mergeCells count="8">
    <mergeCell ref="Z3:AC3"/>
    <mergeCell ref="Z4:AC4"/>
    <mergeCell ref="U3:X3"/>
    <mergeCell ref="U4:X4"/>
    <mergeCell ref="B3:J3"/>
    <mergeCell ref="B4:J4"/>
    <mergeCell ref="L3:S3"/>
    <mergeCell ref="L4:S4"/>
  </mergeCells>
  <phoneticPr fontId="0" type="noConversion"/>
  <printOptions horizontalCentered="1" verticalCentered="1"/>
  <pageMargins left="0" right="0" top="0.31496062992125984" bottom="0.31496062992125984" header="0" footer="0"/>
  <pageSetup paperSize="9" scale="40" orientation="landscape" horizontalDpi="4294967292" r:id="rId1"/>
  <headerFooter alignWithMargins="0"/>
  <ignoredErrors>
    <ignoredError sqref="V18 V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Uğur AVŞAR</cp:lastModifiedBy>
  <cp:lastPrinted>2012-09-26T12:53:23Z</cp:lastPrinted>
  <dcterms:created xsi:type="dcterms:W3CDTF">1996-10-07T09:23:06Z</dcterms:created>
  <dcterms:modified xsi:type="dcterms:W3CDTF">2019-01-22T14:41:23Z</dcterms:modified>
</cp:coreProperties>
</file>