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5.23'!$A$1:$AI$42</definedName>
  </definedNames>
  <calcPr calcId="162913"/>
</workbook>
</file>

<file path=xl/calcChain.xml><?xml version="1.0" encoding="utf-8"?>
<calcChain xmlns="http://schemas.openxmlformats.org/spreadsheetml/2006/main">
  <c r="AD41" i="2" l="1"/>
  <c r="AE41" i="2"/>
  <c r="AB7" i="2" l="1"/>
  <c r="AB8" i="2"/>
  <c r="AB9" i="2"/>
  <c r="AB10" i="2"/>
  <c r="AB13" i="2"/>
  <c r="AB15" i="2"/>
  <c r="AB16" i="2"/>
  <c r="AB17" i="2"/>
  <c r="AB18" i="2"/>
  <c r="AB21" i="2"/>
  <c r="N41" i="2"/>
  <c r="N39" i="2" s="1"/>
  <c r="AB39" i="2" s="1"/>
  <c r="N33" i="2"/>
  <c r="N31" i="2" s="1"/>
  <c r="AB31" i="2" s="1"/>
  <c r="N19" i="2"/>
  <c r="AB19" i="2" s="1"/>
  <c r="N11" i="2"/>
  <c r="AB11" i="2" s="1"/>
  <c r="AB38" i="2" l="1"/>
  <c r="AB27" i="2"/>
  <c r="AB28" i="2"/>
  <c r="AB30" i="2"/>
  <c r="AB33" i="2"/>
  <c r="AB29" i="2"/>
  <c r="AB41" i="2"/>
  <c r="AB37" i="2"/>
  <c r="AB36" i="2"/>
  <c r="AB35" i="2"/>
  <c r="E33" i="2"/>
  <c r="F33" i="2"/>
  <c r="G33" i="2"/>
  <c r="H33" i="2"/>
  <c r="I33" i="2"/>
  <c r="J33" i="2"/>
  <c r="K33" i="2"/>
  <c r="L33" i="2"/>
  <c r="M33" i="2"/>
  <c r="D33" i="2"/>
  <c r="M41" i="2" l="1"/>
  <c r="G31" i="2"/>
  <c r="H31" i="2"/>
  <c r="I31" i="2"/>
  <c r="J31" i="2"/>
  <c r="K31" i="2"/>
  <c r="L31" i="2"/>
  <c r="M31" i="2"/>
  <c r="AA31" i="2" s="1"/>
  <c r="M19" i="2"/>
  <c r="AA27" i="2"/>
  <c r="AA28" i="2"/>
  <c r="AA29" i="2"/>
  <c r="AA30" i="2"/>
  <c r="AA33" i="2"/>
  <c r="AA37" i="2"/>
  <c r="AA7" i="2"/>
  <c r="AA8" i="2"/>
  <c r="AA9" i="2"/>
  <c r="AA10" i="2"/>
  <c r="AA13" i="2"/>
  <c r="AA15" i="2"/>
  <c r="AA16" i="2"/>
  <c r="AA17" i="2"/>
  <c r="AA18" i="2"/>
  <c r="AA19" i="2"/>
  <c r="AA21" i="2"/>
  <c r="M11" i="2"/>
  <c r="AA11" i="2" s="1"/>
  <c r="AA38" i="2" l="1"/>
  <c r="AA35" i="2"/>
  <c r="AA41" i="2"/>
  <c r="AA36" i="2"/>
  <c r="M39" i="2"/>
  <c r="AA39" i="2" s="1"/>
  <c r="P7" i="2"/>
  <c r="Q7" i="2"/>
  <c r="L11" i="2"/>
  <c r="L41" i="2" l="1"/>
  <c r="Z35" i="2" s="1"/>
  <c r="Z21" i="2"/>
  <c r="Z15" i="2"/>
  <c r="Z16" i="2"/>
  <c r="Z17" i="2"/>
  <c r="Z18" i="2"/>
  <c r="L19" i="2"/>
  <c r="Z19" i="2" s="1"/>
  <c r="Z13" i="2"/>
  <c r="Z8" i="2"/>
  <c r="Z9" i="2"/>
  <c r="Z10" i="2"/>
  <c r="Z11" i="2"/>
  <c r="Z7" i="2"/>
  <c r="Z37" i="2" l="1"/>
  <c r="Z41" i="2"/>
  <c r="L39" i="2"/>
  <c r="Z39" i="2" s="1"/>
  <c r="Z31" i="2"/>
  <c r="Z28" i="2"/>
  <c r="Z36" i="2"/>
  <c r="Z38" i="2"/>
  <c r="Z30" i="2"/>
  <c r="Z27" i="2"/>
  <c r="Z29" i="2"/>
  <c r="Z33" i="2"/>
  <c r="AD33" i="2"/>
  <c r="AE33" i="2"/>
  <c r="E41" i="2" l="1"/>
  <c r="F41" i="2"/>
  <c r="G41" i="2"/>
  <c r="H41" i="2"/>
  <c r="I41" i="2"/>
  <c r="J41" i="2"/>
  <c r="K41" i="2"/>
  <c r="D41" i="2"/>
  <c r="Y36" i="2" l="1"/>
  <c r="Y37" i="2"/>
  <c r="Y38" i="2"/>
  <c r="Y41" i="2"/>
  <c r="Y35" i="2"/>
  <c r="K39" i="2"/>
  <c r="Y39" i="2" s="1"/>
  <c r="Y16" i="2"/>
  <c r="Y17" i="2"/>
  <c r="Y18" i="2"/>
  <c r="Y21" i="2"/>
  <c r="Y15" i="2"/>
  <c r="Y28" i="2"/>
  <c r="K19" i="2"/>
  <c r="Y19" i="2" s="1"/>
  <c r="Y8" i="2"/>
  <c r="Y9" i="2"/>
  <c r="Y10" i="2"/>
  <c r="Y13" i="2"/>
  <c r="Y7" i="2"/>
  <c r="K11" i="2"/>
  <c r="Y11" i="2" s="1"/>
  <c r="AE25" i="2"/>
  <c r="AD25" i="2"/>
  <c r="Y27" i="2" l="1"/>
  <c r="Y30" i="2"/>
  <c r="Y33" i="2"/>
  <c r="Y29" i="2"/>
  <c r="Y31" i="2"/>
  <c r="AD39" i="2"/>
  <c r="AD24" i="2" l="1"/>
  <c r="AD23" i="2"/>
  <c r="X35" i="2" l="1"/>
  <c r="X36" i="2"/>
  <c r="X37" i="2"/>
  <c r="X38" i="2"/>
  <c r="X41" i="2"/>
  <c r="X27" i="2"/>
  <c r="X28" i="2"/>
  <c r="X29" i="2"/>
  <c r="X30" i="2"/>
  <c r="X33" i="2"/>
  <c r="X31" i="2"/>
  <c r="J39" i="2"/>
  <c r="X39" i="2" s="1"/>
  <c r="X17" i="2"/>
  <c r="X21" i="2"/>
  <c r="X15" i="2"/>
  <c r="X16" i="2"/>
  <c r="X18" i="2"/>
  <c r="J19" i="2"/>
  <c r="X19" i="2" s="1"/>
  <c r="AD11" i="2"/>
  <c r="AE11" i="2"/>
  <c r="X13" i="2"/>
  <c r="X8" i="2"/>
  <c r="X9" i="2"/>
  <c r="X10" i="2"/>
  <c r="X7" i="2"/>
  <c r="J11" i="2"/>
  <c r="X11" i="2" s="1"/>
  <c r="AH41" i="2" l="1"/>
  <c r="AH38" i="2"/>
  <c r="AH37" i="2"/>
  <c r="AH36" i="2"/>
  <c r="AH35" i="2"/>
  <c r="AG41" i="2"/>
  <c r="AG38" i="2"/>
  <c r="AG37" i="2"/>
  <c r="AG36" i="2"/>
  <c r="AG35" i="2"/>
  <c r="AH33" i="2"/>
  <c r="AH30" i="2"/>
  <c r="AH29" i="2"/>
  <c r="AH28" i="2"/>
  <c r="AH27" i="2"/>
  <c r="AG33" i="2"/>
  <c r="AG30" i="2"/>
  <c r="AG29" i="2"/>
  <c r="AG28" i="2"/>
  <c r="AG27" i="2"/>
  <c r="AE39" i="2"/>
  <c r="AH39" i="2" s="1"/>
  <c r="AG39" i="2"/>
  <c r="AE31" i="2"/>
  <c r="AH31" i="2" s="1"/>
  <c r="AD31" i="2"/>
  <c r="AG31" i="2" s="1"/>
  <c r="AH25" i="2"/>
  <c r="AG25" i="2"/>
  <c r="AH21" i="2"/>
  <c r="AH18" i="2"/>
  <c r="AH17" i="2"/>
  <c r="AH16" i="2"/>
  <c r="AH15" i="2"/>
  <c r="AG21" i="2"/>
  <c r="AG18" i="2"/>
  <c r="AG17" i="2"/>
  <c r="AG16" i="2"/>
  <c r="AG15" i="2"/>
  <c r="AH13" i="2"/>
  <c r="AH10" i="2"/>
  <c r="AH9" i="2"/>
  <c r="AH8" i="2"/>
  <c r="AH7" i="2"/>
  <c r="AG13" i="2"/>
  <c r="AG10" i="2"/>
  <c r="AG9" i="2"/>
  <c r="AG8" i="2"/>
  <c r="AG7" i="2"/>
  <c r="AH19" i="2"/>
  <c r="AG19" i="2"/>
  <c r="AH11" i="2"/>
  <c r="AG11" i="2"/>
  <c r="AH5" i="2"/>
  <c r="AG5" i="2"/>
  <c r="W41" i="2" l="1"/>
  <c r="W36" i="2"/>
  <c r="W37" i="2"/>
  <c r="W38" i="2"/>
  <c r="W35" i="2"/>
  <c r="W33" i="2"/>
  <c r="W28" i="2"/>
  <c r="W29" i="2"/>
  <c r="W30" i="2"/>
  <c r="W27" i="2"/>
  <c r="I39" i="2"/>
  <c r="W39" i="2" s="1"/>
  <c r="W31" i="2"/>
  <c r="W21" i="2"/>
  <c r="W16" i="2"/>
  <c r="W17" i="2"/>
  <c r="W18" i="2"/>
  <c r="W15" i="2"/>
  <c r="W13" i="2"/>
  <c r="W8" i="2"/>
  <c r="W9" i="2"/>
  <c r="W10" i="2"/>
  <c r="W7" i="2"/>
  <c r="I19" i="2"/>
  <c r="W19" i="2" s="1"/>
  <c r="I11" i="2"/>
  <c r="W11" i="2" s="1"/>
  <c r="E11" i="2" l="1"/>
  <c r="F11" i="2"/>
  <c r="G11" i="2"/>
  <c r="H11" i="2"/>
  <c r="D11" i="2"/>
  <c r="V31" i="2" l="1"/>
  <c r="V13" i="2"/>
  <c r="V11" i="2"/>
  <c r="V10" i="2"/>
  <c r="V9" i="2"/>
  <c r="V8" i="2"/>
  <c r="V7" i="2"/>
  <c r="V27" i="2"/>
  <c r="V30" i="2"/>
  <c r="V15" i="2"/>
  <c r="V16" i="2"/>
  <c r="V17" i="2"/>
  <c r="V18" i="2"/>
  <c r="V21" i="2"/>
  <c r="H19" i="2"/>
  <c r="V19" i="2" s="1"/>
  <c r="V38" i="2" l="1"/>
  <c r="V35" i="2"/>
  <c r="V41" i="2"/>
  <c r="V37" i="2"/>
  <c r="V33" i="2"/>
  <c r="V29" i="2"/>
  <c r="V36" i="2"/>
  <c r="V28" i="2"/>
  <c r="H39" i="2"/>
  <c r="V39" i="2" s="1"/>
  <c r="U21" i="2" l="1"/>
  <c r="U37" i="2"/>
  <c r="U33" i="2"/>
  <c r="U31" i="2"/>
  <c r="D31" i="2"/>
  <c r="U16" i="2"/>
  <c r="U17" i="2"/>
  <c r="U18" i="2"/>
  <c r="U15" i="2"/>
  <c r="G19" i="2"/>
  <c r="U19" i="2" s="1"/>
  <c r="U13" i="2"/>
  <c r="U8" i="2"/>
  <c r="U9" i="2"/>
  <c r="U10" i="2"/>
  <c r="U7" i="2"/>
  <c r="T7" i="2"/>
  <c r="S7" i="2"/>
  <c r="R7" i="2"/>
  <c r="U11" i="2"/>
  <c r="R11" i="2"/>
  <c r="T41" i="2"/>
  <c r="S41" i="2"/>
  <c r="R41" i="2"/>
  <c r="C41" i="2"/>
  <c r="Q41" i="2" s="1"/>
  <c r="B41" i="2"/>
  <c r="P41" i="2" s="1"/>
  <c r="R38" i="2"/>
  <c r="R36" i="2"/>
  <c r="R35" i="2"/>
  <c r="Q33" i="2"/>
  <c r="P33" i="2"/>
  <c r="T33" i="2"/>
  <c r="S33" i="2"/>
  <c r="R33" i="2"/>
  <c r="C31" i="2"/>
  <c r="B31" i="2"/>
  <c r="Q30" i="2"/>
  <c r="P30" i="2"/>
  <c r="Q29" i="2"/>
  <c r="P29" i="2"/>
  <c r="Q28" i="2"/>
  <c r="P28" i="2"/>
  <c r="S27" i="2"/>
  <c r="Q27" i="2"/>
  <c r="P27" i="2"/>
  <c r="T21" i="2"/>
  <c r="S21" i="2"/>
  <c r="R21" i="2"/>
  <c r="Q21" i="2"/>
  <c r="P21" i="2"/>
  <c r="F19" i="2"/>
  <c r="T19" i="2" s="1"/>
  <c r="E19" i="2"/>
  <c r="S19" i="2" s="1"/>
  <c r="D19" i="2"/>
  <c r="R19" i="2" s="1"/>
  <c r="C19" i="2"/>
  <c r="Q19" i="2" s="1"/>
  <c r="B19" i="2"/>
  <c r="P19" i="2" s="1"/>
  <c r="T18" i="2"/>
  <c r="S18" i="2"/>
  <c r="R18" i="2"/>
  <c r="Q18" i="2"/>
  <c r="P18" i="2"/>
  <c r="T17" i="2"/>
  <c r="S17" i="2"/>
  <c r="R17" i="2"/>
  <c r="Q17" i="2"/>
  <c r="P17" i="2"/>
  <c r="T16" i="2"/>
  <c r="S16" i="2"/>
  <c r="R16" i="2"/>
  <c r="Q16" i="2"/>
  <c r="P16" i="2"/>
  <c r="T15" i="2"/>
  <c r="S15" i="2"/>
  <c r="R15" i="2"/>
  <c r="Q15" i="2"/>
  <c r="P15" i="2"/>
  <c r="T13" i="2"/>
  <c r="S13" i="2"/>
  <c r="R13" i="2"/>
  <c r="Q13" i="2"/>
  <c r="P13" i="2"/>
  <c r="T11" i="2"/>
  <c r="S11" i="2"/>
  <c r="C11" i="2"/>
  <c r="Q11" i="2" s="1"/>
  <c r="B11" i="2"/>
  <c r="P11" i="2" s="1"/>
  <c r="T10" i="2"/>
  <c r="S10" i="2"/>
  <c r="R10" i="2"/>
  <c r="Q10" i="2"/>
  <c r="P10" i="2"/>
  <c r="T9" i="2"/>
  <c r="S9" i="2"/>
  <c r="R9" i="2"/>
  <c r="Q9" i="2"/>
  <c r="P9" i="2"/>
  <c r="T8" i="2"/>
  <c r="S8" i="2"/>
  <c r="R8" i="2"/>
  <c r="Q8" i="2"/>
  <c r="P8" i="2"/>
  <c r="P31" i="2" l="1"/>
  <c r="Q31" i="2"/>
  <c r="U41" i="2"/>
  <c r="S28" i="2"/>
  <c r="S30" i="2"/>
  <c r="B39" i="2"/>
  <c r="P39" i="2" s="1"/>
  <c r="F31" i="2"/>
  <c r="T31" i="2" s="1"/>
  <c r="U27" i="2"/>
  <c r="U29" i="2"/>
  <c r="F39" i="2"/>
  <c r="T39" i="2" s="1"/>
  <c r="U35" i="2"/>
  <c r="U36" i="2"/>
  <c r="P35" i="2"/>
  <c r="T36" i="2"/>
  <c r="P38" i="2"/>
  <c r="E31" i="2"/>
  <c r="S31" i="2" s="1"/>
  <c r="U28" i="2"/>
  <c r="E39" i="2"/>
  <c r="S39" i="2" s="1"/>
  <c r="G39" i="2"/>
  <c r="U39" i="2" s="1"/>
  <c r="U38" i="2"/>
  <c r="P36" i="2"/>
  <c r="T38" i="2"/>
  <c r="U30" i="2"/>
  <c r="D39" i="2"/>
  <c r="R39" i="2" s="1"/>
  <c r="T35" i="2"/>
  <c r="Q37" i="2"/>
  <c r="S29" i="2"/>
  <c r="Q35" i="2"/>
  <c r="S35" i="2"/>
  <c r="Q36" i="2"/>
  <c r="S36" i="2"/>
  <c r="P37" i="2"/>
  <c r="S37" i="2"/>
  <c r="Q38" i="2"/>
  <c r="S38" i="2"/>
  <c r="C39" i="2"/>
  <c r="Q39" i="2" s="1"/>
  <c r="R37" i="2"/>
  <c r="T37" i="2"/>
  <c r="R27" i="2"/>
  <c r="T27" i="2"/>
  <c r="R28" i="2"/>
  <c r="T28" i="2"/>
  <c r="R29" i="2"/>
  <c r="T29" i="2"/>
  <c r="R30" i="2"/>
  <c r="T30" i="2"/>
  <c r="R31" i="2"/>
</calcChain>
</file>

<file path=xl/sharedStrings.xml><?xml version="1.0" encoding="utf-8"?>
<sst xmlns="http://schemas.openxmlformats.org/spreadsheetml/2006/main" count="76" uniqueCount="41">
  <si>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</si>
  <si>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</si>
  <si>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</si>
  <si>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</si>
  <si>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</si>
  <si>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</si>
  <si>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Yüzde Pay (Percentage Share)</t>
  </si>
  <si>
    <t>Yüzde Pay</t>
  </si>
  <si>
    <t>Sectoral</t>
  </si>
  <si>
    <t>Percentage Share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</si>
  <si>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</si>
  <si>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</si>
  <si>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</si>
  <si>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</si>
  <si>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</si>
  <si>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</si>
  <si>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</si>
  <si>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</si>
  <si>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</si>
  <si>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</si>
  <si>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</si>
  <si>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</si>
  <si>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</si>
  <si>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</si>
  <si>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</si>
  <si>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</si>
  <si>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</si>
  <si>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</si>
  <si>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</si>
  <si>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</si>
  <si>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</si>
  <si>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</si>
  <si>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</si>
  <si>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</si>
  <si>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</si>
  <si>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</si>
  <si>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</si>
  <si>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</si>
  <si>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</si>
  <si>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Ocak-Kasım</t>
  </si>
  <si>
    <t>January-November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</si>
</sst>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0" xfId="0" applyNumberFormat="1" applyFill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view="pageBreakPreview" zoomScale="80" zoomScaleNormal="100" zoomScaleSheetLayoutView="80" workbookViewId="0">
      <selection activeCell="AN32" sqref="AN32"/>
    </sheetView>
  </sheetViews>
  <sheetFormatPr defaultRowHeight="15" x14ac:dyDescent="0.25"/>
  <cols>
    <col min="1" max="1" width="31" style="16" bestFit="1" customWidth="1"/>
    <col min="2" max="3" width="0" hidden="1" customWidth="1"/>
    <col min="4" max="5" width="7.140625" style="20" bestFit="1" customWidth="1"/>
    <col min="6" max="7" width="6" style="20" bestFit="1" customWidth="1"/>
    <col min="8" max="9" width="7.140625" style="20" bestFit="1" customWidth="1"/>
    <col min="10" max="11" width="6" style="20" bestFit="1" customWidth="1"/>
    <col min="12" max="12" width="7.140625" style="20" bestFit="1" customWidth="1"/>
    <col min="13" max="14" width="7.140625" style="20" customWidth="1"/>
    <col min="15" max="15" width="2.140625" style="20" customWidth="1"/>
    <col min="16" max="17" width="9.140625" style="20" hidden="1" customWidth="1"/>
    <col min="18" max="25" width="6" style="20" bestFit="1" customWidth="1"/>
    <col min="26" max="28" width="6" style="20" customWidth="1"/>
    <col min="29" max="29" width="2.7109375" style="28" customWidth="1"/>
    <col min="30" max="31" width="10.7109375" style="20" customWidth="1"/>
    <col min="32" max="34" width="9.42578125" style="20" customWidth="1"/>
    <col min="35" max="35" width="25.5703125" style="20" bestFit="1" customWidth="1"/>
    <col min="36" max="38" width="9.140625" style="20"/>
  </cols>
  <sheetData>
    <row r="1" spans="1:37" ht="15.75" customHeight="1" x14ac:dyDescent="0.25">
      <c r="A1" s="1" t="s">
        <v>0</v>
      </c>
      <c r="B1" s="2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  <c r="AD1" s="17"/>
      <c r="AE1" s="17"/>
      <c r="AF1" s="17"/>
      <c r="AG1" s="17"/>
      <c r="AH1" s="17"/>
      <c r="AI1" s="19" t="s">
        <v>1</v>
      </c>
    </row>
    <row r="2" spans="1:37" ht="15.75" x14ac:dyDescent="0.25">
      <c r="A2" s="1" t="s">
        <v>2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21"/>
      <c r="AD2" s="18"/>
      <c r="AE2" s="18"/>
      <c r="AF2" s="18"/>
      <c r="AG2" s="18"/>
      <c r="AH2" s="17"/>
      <c r="AI2" s="19" t="s">
        <v>3</v>
      </c>
    </row>
    <row r="3" spans="1:37" ht="15" customHeight="1" x14ac:dyDescent="0.25">
      <c r="A3" s="3" t="s">
        <v>4</v>
      </c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2"/>
      <c r="P3" s="70" t="s">
        <v>38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53"/>
      <c r="AD3" s="67" t="s">
        <v>39</v>
      </c>
      <c r="AE3" s="67"/>
      <c r="AF3" s="24"/>
      <c r="AG3" s="67" t="s">
        <v>7</v>
      </c>
      <c r="AH3" s="67"/>
      <c r="AI3" s="26" t="s">
        <v>8</v>
      </c>
    </row>
    <row r="4" spans="1:37" ht="15" customHeight="1" x14ac:dyDescent="0.25">
      <c r="A4" s="5"/>
      <c r="B4" s="68"/>
      <c r="C4" s="68"/>
      <c r="D4" s="68"/>
      <c r="E4" s="52"/>
      <c r="F4" s="52"/>
      <c r="G4" s="52"/>
      <c r="H4" s="52"/>
      <c r="I4" s="54"/>
      <c r="J4" s="57"/>
      <c r="K4" s="60"/>
      <c r="L4" s="61"/>
      <c r="M4" s="62"/>
      <c r="N4" s="63"/>
      <c r="O4" s="27"/>
      <c r="P4" s="66"/>
      <c r="Q4" s="66"/>
      <c r="R4" s="66"/>
      <c r="S4" s="52"/>
      <c r="T4" s="52"/>
      <c r="U4" s="52"/>
      <c r="V4" s="52"/>
      <c r="W4" s="54"/>
      <c r="X4" s="57"/>
      <c r="Y4" s="60"/>
      <c r="Z4" s="61"/>
      <c r="AA4" s="62"/>
      <c r="AB4" s="63"/>
      <c r="AC4" s="52"/>
      <c r="AD4" s="66" t="s">
        <v>40</v>
      </c>
      <c r="AE4" s="66"/>
      <c r="AF4" s="56"/>
      <c r="AG4" s="66" t="s">
        <v>9</v>
      </c>
      <c r="AH4" s="66"/>
      <c r="AI4" s="29"/>
    </row>
    <row r="5" spans="1:37" x14ac:dyDescent="0.25">
      <c r="A5" s="5"/>
      <c r="B5" s="7">
        <v>2002</v>
      </c>
      <c r="C5" s="7">
        <v>2003</v>
      </c>
      <c r="D5" s="30">
        <v>2007</v>
      </c>
      <c r="E5" s="30">
        <v>2008</v>
      </c>
      <c r="F5" s="30">
        <v>2009</v>
      </c>
      <c r="G5" s="30">
        <v>2010</v>
      </c>
      <c r="H5" s="30">
        <v>2011</v>
      </c>
      <c r="I5" s="30">
        <v>2012</v>
      </c>
      <c r="J5" s="30">
        <v>2013</v>
      </c>
      <c r="K5" s="30">
        <v>2014</v>
      </c>
      <c r="L5" s="30">
        <v>2015</v>
      </c>
      <c r="M5" s="30">
        <v>2016</v>
      </c>
      <c r="N5" s="30">
        <v>2017</v>
      </c>
      <c r="O5" s="27"/>
      <c r="P5" s="30">
        <v>2002</v>
      </c>
      <c r="Q5" s="30">
        <v>2003</v>
      </c>
      <c r="R5" s="30">
        <v>2007</v>
      </c>
      <c r="S5" s="30">
        <v>2008</v>
      </c>
      <c r="T5" s="30">
        <v>2009</v>
      </c>
      <c r="U5" s="30">
        <v>2010</v>
      </c>
      <c r="V5" s="30">
        <v>2011</v>
      </c>
      <c r="W5" s="30">
        <v>2012</v>
      </c>
      <c r="X5" s="30">
        <v>2013</v>
      </c>
      <c r="Y5" s="30">
        <v>2014</v>
      </c>
      <c r="Z5" s="30">
        <v>2015</v>
      </c>
      <c r="AA5" s="30">
        <v>2016</v>
      </c>
      <c r="AB5" s="30">
        <v>2017</v>
      </c>
      <c r="AC5" s="27"/>
      <c r="AD5" s="30">
        <v>2017</v>
      </c>
      <c r="AE5" s="30">
        <v>2018</v>
      </c>
      <c r="AF5" s="30"/>
      <c r="AG5" s="30">
        <f>AD5</f>
        <v>2017</v>
      </c>
      <c r="AH5" s="30">
        <f>AE5</f>
        <v>2018</v>
      </c>
      <c r="AI5" s="32"/>
    </row>
    <row r="6" spans="1:37" x14ac:dyDescent="0.25">
      <c r="A6" s="5" t="s">
        <v>10</v>
      </c>
      <c r="B6" s="6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D6" s="28"/>
      <c r="AE6" s="28"/>
      <c r="AF6" s="28"/>
      <c r="AG6" s="28"/>
      <c r="AH6" s="28"/>
      <c r="AI6" s="33" t="s">
        <v>11</v>
      </c>
      <c r="AJ6" s="64"/>
      <c r="AK6" s="64"/>
    </row>
    <row r="7" spans="1:37" x14ac:dyDescent="0.25">
      <c r="A7" s="8" t="s">
        <v>12</v>
      </c>
      <c r="B7" s="9">
        <v>0</v>
      </c>
      <c r="C7" s="9">
        <v>1</v>
      </c>
      <c r="D7" s="34">
        <v>9</v>
      </c>
      <c r="E7" s="34">
        <v>41</v>
      </c>
      <c r="F7" s="34">
        <v>48</v>
      </c>
      <c r="G7" s="34">
        <v>81</v>
      </c>
      <c r="H7" s="34">
        <v>32</v>
      </c>
      <c r="I7" s="34">
        <v>43</v>
      </c>
      <c r="J7" s="34">
        <v>47</v>
      </c>
      <c r="K7" s="34">
        <v>61</v>
      </c>
      <c r="L7" s="34">
        <v>31</v>
      </c>
      <c r="M7" s="34">
        <v>38</v>
      </c>
      <c r="N7" s="34">
        <v>29</v>
      </c>
      <c r="O7" s="28"/>
      <c r="P7" s="35">
        <f t="shared" ref="P7:AB7" si="0">+B7/B$13*100</f>
        <v>0</v>
      </c>
      <c r="Q7" s="35">
        <f t="shared" si="0"/>
        <v>0.13422818791946309</v>
      </c>
      <c r="R7" s="35">
        <f t="shared" si="0"/>
        <v>4.7029314939645711E-2</v>
      </c>
      <c r="S7" s="35">
        <f t="shared" si="0"/>
        <v>0.27800379712503392</v>
      </c>
      <c r="T7" s="35">
        <f t="shared" si="0"/>
        <v>0.76603894031279918</v>
      </c>
      <c r="U7" s="35">
        <f t="shared" si="0"/>
        <v>1.294757033248082</v>
      </c>
      <c r="V7" s="35">
        <f t="shared" si="0"/>
        <v>0.19831432821021316</v>
      </c>
      <c r="W7" s="35">
        <f t="shared" si="0"/>
        <v>0.39966539641230592</v>
      </c>
      <c r="X7" s="35">
        <f t="shared" si="0"/>
        <v>0.47580481878922859</v>
      </c>
      <c r="Y7" s="35">
        <f t="shared" si="0"/>
        <v>0.7112873134328358</v>
      </c>
      <c r="Z7" s="35">
        <f t="shared" si="0"/>
        <v>0.25668626314482074</v>
      </c>
      <c r="AA7" s="35">
        <f t="shared" si="0"/>
        <v>0.50438014335014603</v>
      </c>
      <c r="AB7" s="35">
        <f t="shared" si="0"/>
        <v>0.39183894068369135</v>
      </c>
      <c r="AC7" s="35"/>
      <c r="AD7" s="20">
        <v>27</v>
      </c>
      <c r="AE7" s="20">
        <v>43</v>
      </c>
      <c r="AF7" s="35"/>
      <c r="AG7" s="35">
        <f>+AD7/AD$13*100</f>
        <v>0.41077133728890919</v>
      </c>
      <c r="AH7" s="35">
        <f>+AE7/AE$13*100</f>
        <v>0.79073188672305994</v>
      </c>
      <c r="AI7" s="36" t="s">
        <v>13</v>
      </c>
      <c r="AJ7" s="65"/>
      <c r="AK7" s="65"/>
    </row>
    <row r="8" spans="1:37" x14ac:dyDescent="0.25">
      <c r="A8" s="8" t="s">
        <v>14</v>
      </c>
      <c r="B8" s="9">
        <v>2</v>
      </c>
      <c r="C8" s="9">
        <v>14</v>
      </c>
      <c r="D8" s="34">
        <v>336</v>
      </c>
      <c r="E8" s="34">
        <v>145</v>
      </c>
      <c r="F8" s="34">
        <v>89</v>
      </c>
      <c r="G8" s="34">
        <v>136</v>
      </c>
      <c r="H8" s="34">
        <v>146</v>
      </c>
      <c r="I8" s="34">
        <v>188</v>
      </c>
      <c r="J8" s="34">
        <v>717</v>
      </c>
      <c r="K8" s="34">
        <v>365</v>
      </c>
      <c r="L8" s="34">
        <v>207</v>
      </c>
      <c r="M8" s="34">
        <v>148</v>
      </c>
      <c r="N8" s="34">
        <v>448</v>
      </c>
      <c r="O8" s="28"/>
      <c r="P8" s="35">
        <f t="shared" ref="P8:W10" si="1">+B8/B$13*100</f>
        <v>0.32154340836012862</v>
      </c>
      <c r="Q8" s="35">
        <f t="shared" si="1"/>
        <v>1.8791946308724832</v>
      </c>
      <c r="R8" s="35">
        <f t="shared" si="1"/>
        <v>1.7557610910801065</v>
      </c>
      <c r="S8" s="35">
        <f t="shared" si="1"/>
        <v>0.98318416056414426</v>
      </c>
      <c r="T8" s="35">
        <f t="shared" si="1"/>
        <v>1.4203638684966486</v>
      </c>
      <c r="U8" s="35">
        <f t="shared" si="1"/>
        <v>2.1739130434782608</v>
      </c>
      <c r="V8" s="35">
        <f t="shared" si="1"/>
        <v>0.90480912245909773</v>
      </c>
      <c r="W8" s="35">
        <f t="shared" si="1"/>
        <v>1.7473742912910124</v>
      </c>
      <c r="X8" s="35">
        <f t="shared" ref="X8:X11" si="2">+J8/J$13*100</f>
        <v>7.2585543632314229</v>
      </c>
      <c r="Y8" s="35">
        <f t="shared" ref="Y8:AB11" si="3">+K8/K$13*100</f>
        <v>4.2560634328358207</v>
      </c>
      <c r="Z8" s="35">
        <f t="shared" si="3"/>
        <v>1.7140018216444481</v>
      </c>
      <c r="AA8" s="35">
        <f t="shared" si="3"/>
        <v>1.9644279267321474</v>
      </c>
      <c r="AB8" s="35">
        <f t="shared" si="3"/>
        <v>6.0532360491825425</v>
      </c>
      <c r="AC8" s="35"/>
      <c r="AD8" s="34">
        <v>119</v>
      </c>
      <c r="AE8" s="20">
        <v>165</v>
      </c>
      <c r="AF8" s="35"/>
      <c r="AG8" s="35">
        <f t="shared" ref="AG8:AG13" si="4">+AD8/AD$13*100</f>
        <v>1.8104366347177849</v>
      </c>
      <c r="AH8" s="35">
        <f t="shared" ref="AH8:AH13" si="5">+AE8/AE$13*100</f>
        <v>3.0342037513791835</v>
      </c>
      <c r="AI8" s="36" t="s">
        <v>15</v>
      </c>
      <c r="AJ8" s="65"/>
      <c r="AK8" s="65"/>
    </row>
    <row r="9" spans="1:37" x14ac:dyDescent="0.25">
      <c r="A9" s="8" t="s">
        <v>16</v>
      </c>
      <c r="B9" s="9">
        <v>110</v>
      </c>
      <c r="C9" s="9">
        <v>448</v>
      </c>
      <c r="D9" s="34">
        <v>4131</v>
      </c>
      <c r="E9" s="34">
        <v>3972</v>
      </c>
      <c r="F9" s="34">
        <v>1640</v>
      </c>
      <c r="G9" s="34">
        <v>924</v>
      </c>
      <c r="H9" s="34">
        <v>3599</v>
      </c>
      <c r="I9" s="34">
        <v>4519</v>
      </c>
      <c r="J9" s="34">
        <v>2209</v>
      </c>
      <c r="K9" s="34">
        <v>2731</v>
      </c>
      <c r="L9" s="34">
        <v>4225</v>
      </c>
      <c r="M9" s="34">
        <v>2241</v>
      </c>
      <c r="N9" s="34">
        <v>1199</v>
      </c>
      <c r="O9" s="28"/>
      <c r="P9" s="35">
        <f t="shared" si="1"/>
        <v>17.684887459807076</v>
      </c>
      <c r="Q9" s="35">
        <f t="shared" si="1"/>
        <v>60.134228187919462</v>
      </c>
      <c r="R9" s="35">
        <f t="shared" si="1"/>
        <v>21.586455557297381</v>
      </c>
      <c r="S9" s="35">
        <f t="shared" si="1"/>
        <v>26.932465419039868</v>
      </c>
      <c r="T9" s="35">
        <f t="shared" si="1"/>
        <v>26.172997127353977</v>
      </c>
      <c r="U9" s="35">
        <f t="shared" si="1"/>
        <v>14.769820971867006</v>
      </c>
      <c r="V9" s="35">
        <f t="shared" si="1"/>
        <v>22.304164600892413</v>
      </c>
      <c r="W9" s="35">
        <f t="shared" si="1"/>
        <v>42.002044799702574</v>
      </c>
      <c r="X9" s="35">
        <f t="shared" si="2"/>
        <v>22.362826483093741</v>
      </c>
      <c r="Y9" s="35">
        <f t="shared" si="3"/>
        <v>31.844682835820898</v>
      </c>
      <c r="Z9" s="35">
        <f t="shared" si="3"/>
        <v>34.983853606027985</v>
      </c>
      <c r="AA9" s="35">
        <f t="shared" si="3"/>
        <v>29.745155295991506</v>
      </c>
      <c r="AB9" s="35">
        <f t="shared" si="3"/>
        <v>16.200513444129172</v>
      </c>
      <c r="AC9" s="35"/>
      <c r="AD9" s="34">
        <v>1018</v>
      </c>
      <c r="AE9" s="58">
        <v>1554</v>
      </c>
      <c r="AF9" s="35"/>
      <c r="AG9" s="35">
        <f t="shared" si="4"/>
        <v>15.487600791115169</v>
      </c>
      <c r="AH9" s="35">
        <f t="shared" si="5"/>
        <v>28.57668260389849</v>
      </c>
      <c r="AI9" s="36" t="s">
        <v>17</v>
      </c>
      <c r="AJ9" s="64"/>
      <c r="AK9" s="64"/>
    </row>
    <row r="10" spans="1:37" x14ac:dyDescent="0.25">
      <c r="A10" s="8" t="s">
        <v>18</v>
      </c>
      <c r="B10" s="9">
        <v>442</v>
      </c>
      <c r="C10" s="9">
        <v>196</v>
      </c>
      <c r="D10" s="34">
        <v>14091</v>
      </c>
      <c r="E10" s="34">
        <v>9520</v>
      </c>
      <c r="F10" s="34">
        <v>2331</v>
      </c>
      <c r="G10" s="34">
        <v>3288</v>
      </c>
      <c r="H10" s="34">
        <v>8064</v>
      </c>
      <c r="I10" s="34">
        <v>5236</v>
      </c>
      <c r="J10" s="34">
        <v>5074</v>
      </c>
      <c r="K10" s="34">
        <v>4285</v>
      </c>
      <c r="L10" s="34">
        <v>6271</v>
      </c>
      <c r="M10" s="34">
        <v>4429</v>
      </c>
      <c r="N10" s="34">
        <v>5350</v>
      </c>
      <c r="O10" s="28"/>
      <c r="P10" s="35">
        <f t="shared" si="1"/>
        <v>71.061093247588431</v>
      </c>
      <c r="Q10" s="35">
        <f t="shared" si="1"/>
        <v>26.308724832214764</v>
      </c>
      <c r="R10" s="35">
        <f t="shared" si="1"/>
        <v>73.632230757171968</v>
      </c>
      <c r="S10" s="35">
        <f t="shared" si="1"/>
        <v>64.551125576349335</v>
      </c>
      <c r="T10" s="35">
        <f t="shared" si="1"/>
        <v>37.200766038940316</v>
      </c>
      <c r="U10" s="35">
        <f t="shared" si="1"/>
        <v>52.557544757033249</v>
      </c>
      <c r="V10" s="35">
        <f t="shared" si="1"/>
        <v>49.975210708973719</v>
      </c>
      <c r="W10" s="35">
        <f t="shared" si="1"/>
        <v>48.66623292127521</v>
      </c>
      <c r="X10" s="35">
        <f t="shared" si="2"/>
        <v>51.366673415671194</v>
      </c>
      <c r="Y10" s="35">
        <f t="shared" si="3"/>
        <v>49.965018656716417</v>
      </c>
      <c r="Z10" s="35">
        <f t="shared" si="3"/>
        <v>51.925146973586159</v>
      </c>
      <c r="AA10" s="35">
        <f t="shared" si="3"/>
        <v>58.78683302362623</v>
      </c>
      <c r="AB10" s="35">
        <f t="shared" si="3"/>
        <v>72.287528712336169</v>
      </c>
      <c r="AC10" s="35"/>
      <c r="AD10" s="34">
        <v>5050</v>
      </c>
      <c r="AE10" s="58">
        <v>3004</v>
      </c>
      <c r="AF10" s="35"/>
      <c r="AG10" s="35">
        <f t="shared" si="4"/>
        <v>76.829453826258941</v>
      </c>
      <c r="AH10" s="35">
        <f t="shared" si="5"/>
        <v>55.240897388745857</v>
      </c>
      <c r="AI10" s="36" t="s">
        <v>19</v>
      </c>
      <c r="AJ10" s="64"/>
      <c r="AK10" s="64"/>
    </row>
    <row r="11" spans="1:37" x14ac:dyDescent="0.25">
      <c r="A11" s="8" t="s">
        <v>20</v>
      </c>
      <c r="B11" s="9">
        <f>-SUM(B7:B10)+B13</f>
        <v>68</v>
      </c>
      <c r="C11" s="9">
        <f>-SUM(C7:C10)+C13</f>
        <v>86</v>
      </c>
      <c r="D11" s="34">
        <f>+D13-D7-D8-D9-D10</f>
        <v>570</v>
      </c>
      <c r="E11" s="34">
        <f t="shared" ref="E11:N11" si="6">+E13-E7-E8-E9-E10</f>
        <v>1070</v>
      </c>
      <c r="F11" s="34">
        <f t="shared" si="6"/>
        <v>2158</v>
      </c>
      <c r="G11" s="34">
        <f t="shared" si="6"/>
        <v>1827</v>
      </c>
      <c r="H11" s="34">
        <f t="shared" si="6"/>
        <v>4295</v>
      </c>
      <c r="I11" s="34">
        <f t="shared" si="6"/>
        <v>773</v>
      </c>
      <c r="J11" s="34">
        <f t="shared" si="6"/>
        <v>1831</v>
      </c>
      <c r="K11" s="34">
        <f t="shared" si="6"/>
        <v>1134</v>
      </c>
      <c r="L11" s="34">
        <f t="shared" si="6"/>
        <v>1343</v>
      </c>
      <c r="M11" s="34">
        <f t="shared" si="6"/>
        <v>678</v>
      </c>
      <c r="N11" s="34">
        <f t="shared" si="6"/>
        <v>375</v>
      </c>
      <c r="O11" s="28"/>
      <c r="P11" s="35">
        <f>+B11/B$21*100</f>
        <v>24.028268551236749</v>
      </c>
      <c r="Q11" s="35">
        <f>+C11/C$21*100</f>
        <v>17.029702970297031</v>
      </c>
      <c r="R11" s="35">
        <f t="shared" ref="R11:W11" si="7">+D11/D$13*100</f>
        <v>2.9785232795108953</v>
      </c>
      <c r="S11" s="35">
        <f t="shared" si="7"/>
        <v>7.2552210469216174</v>
      </c>
      <c r="T11" s="35">
        <f t="shared" si="7"/>
        <v>34.439834024896264</v>
      </c>
      <c r="U11" s="35">
        <f t="shared" si="7"/>
        <v>29.203964194373398</v>
      </c>
      <c r="V11" s="35">
        <f t="shared" si="7"/>
        <v>26.617501239464552</v>
      </c>
      <c r="W11" s="35">
        <f t="shared" si="7"/>
        <v>7.1846825913188956</v>
      </c>
      <c r="X11" s="35">
        <f t="shared" si="2"/>
        <v>18.536140919214418</v>
      </c>
      <c r="Y11" s="35">
        <f t="shared" si="3"/>
        <v>13.222947761194028</v>
      </c>
      <c r="Z11" s="35">
        <f t="shared" si="3"/>
        <v>11.12031133559659</v>
      </c>
      <c r="AA11" s="35">
        <f t="shared" si="3"/>
        <v>8.9992036102999737</v>
      </c>
      <c r="AB11" s="35">
        <f t="shared" si="3"/>
        <v>5.0668828536684227</v>
      </c>
      <c r="AC11" s="35"/>
      <c r="AD11" s="34">
        <f>+AD13-AD7-AD8-AD9-AD10</f>
        <v>359</v>
      </c>
      <c r="AE11" s="34">
        <f>+AE13-AE7-AE8-AE9-AE10</f>
        <v>672</v>
      </c>
      <c r="AF11" s="35"/>
      <c r="AG11" s="35">
        <f t="shared" si="4"/>
        <v>5.4617374106191994</v>
      </c>
      <c r="AH11" s="35">
        <f t="shared" si="5"/>
        <v>12.357484369253402</v>
      </c>
      <c r="AI11" s="36" t="s">
        <v>21</v>
      </c>
    </row>
    <row r="12" spans="1:37" x14ac:dyDescent="0.25">
      <c r="A12" s="5"/>
      <c r="B12" s="9"/>
      <c r="C12" s="9"/>
      <c r="D12" s="34"/>
      <c r="E12" s="34"/>
      <c r="F12" s="37"/>
      <c r="G12" s="37"/>
      <c r="H12" s="37"/>
      <c r="I12" s="37"/>
      <c r="J12" s="37"/>
      <c r="K12" s="37"/>
      <c r="L12" s="37"/>
      <c r="M12" s="37"/>
      <c r="N12" s="37"/>
      <c r="O12" s="28"/>
      <c r="P12" s="28"/>
      <c r="Q12" s="28"/>
      <c r="R12" s="31"/>
      <c r="S12" s="31"/>
      <c r="T12" s="31"/>
      <c r="U12" s="31"/>
      <c r="V12" s="31"/>
      <c r="W12" s="31"/>
      <c r="X12" s="31"/>
      <c r="Y12" s="35"/>
      <c r="Z12" s="35"/>
      <c r="AA12" s="35"/>
      <c r="AB12" s="35"/>
      <c r="AC12" s="31"/>
      <c r="AD12" s="28"/>
      <c r="AE12" s="28"/>
      <c r="AF12" s="28"/>
      <c r="AG12" s="35"/>
      <c r="AH12" s="35"/>
      <c r="AI12" s="38"/>
    </row>
    <row r="13" spans="1:37" x14ac:dyDescent="0.25">
      <c r="A13" s="10" t="s">
        <v>22</v>
      </c>
      <c r="B13" s="11">
        <v>622</v>
      </c>
      <c r="C13" s="11">
        <v>745</v>
      </c>
      <c r="D13" s="39">
        <v>19137</v>
      </c>
      <c r="E13" s="39">
        <v>14748</v>
      </c>
      <c r="F13" s="39">
        <v>6266</v>
      </c>
      <c r="G13" s="39">
        <v>6256</v>
      </c>
      <c r="H13" s="39">
        <v>16136</v>
      </c>
      <c r="I13" s="39">
        <v>10759</v>
      </c>
      <c r="J13" s="39">
        <v>9878</v>
      </c>
      <c r="K13" s="39">
        <v>8576</v>
      </c>
      <c r="L13" s="39">
        <v>12077</v>
      </c>
      <c r="M13" s="39">
        <v>7534</v>
      </c>
      <c r="N13" s="39">
        <v>7401</v>
      </c>
      <c r="O13" s="40"/>
      <c r="P13" s="41">
        <f t="shared" ref="P13:AB13" si="8">+B13/B$13*100</f>
        <v>100</v>
      </c>
      <c r="Q13" s="41">
        <f t="shared" si="8"/>
        <v>100</v>
      </c>
      <c r="R13" s="41">
        <f t="shared" si="8"/>
        <v>100</v>
      </c>
      <c r="S13" s="41">
        <f t="shared" si="8"/>
        <v>100</v>
      </c>
      <c r="T13" s="41">
        <f t="shared" si="8"/>
        <v>100</v>
      </c>
      <c r="U13" s="41">
        <f t="shared" si="8"/>
        <v>100</v>
      </c>
      <c r="V13" s="41">
        <f t="shared" si="8"/>
        <v>100</v>
      </c>
      <c r="W13" s="41">
        <f t="shared" si="8"/>
        <v>100</v>
      </c>
      <c r="X13" s="41">
        <f t="shared" si="8"/>
        <v>100</v>
      </c>
      <c r="Y13" s="41">
        <f t="shared" si="8"/>
        <v>100</v>
      </c>
      <c r="Z13" s="41">
        <f t="shared" si="8"/>
        <v>100</v>
      </c>
      <c r="AA13" s="41">
        <f t="shared" si="8"/>
        <v>100</v>
      </c>
      <c r="AB13" s="41">
        <f t="shared" si="8"/>
        <v>100</v>
      </c>
      <c r="AC13" s="41"/>
      <c r="AD13" s="39">
        <v>6573</v>
      </c>
      <c r="AE13" s="39">
        <v>5438</v>
      </c>
      <c r="AF13" s="41"/>
      <c r="AG13" s="41">
        <f t="shared" si="4"/>
        <v>100</v>
      </c>
      <c r="AH13" s="41">
        <f t="shared" si="5"/>
        <v>100</v>
      </c>
      <c r="AI13" s="42" t="s">
        <v>23</v>
      </c>
    </row>
    <row r="14" spans="1:37" x14ac:dyDescent="0.25">
      <c r="A14" s="5" t="s">
        <v>24</v>
      </c>
      <c r="B14" s="4"/>
      <c r="C14" s="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D14" s="28"/>
      <c r="AE14" s="28"/>
      <c r="AF14" s="28"/>
      <c r="AG14" s="28"/>
      <c r="AH14" s="25"/>
      <c r="AI14" s="33" t="s">
        <v>25</v>
      </c>
    </row>
    <row r="15" spans="1:37" x14ac:dyDescent="0.25">
      <c r="A15" s="8" t="s">
        <v>12</v>
      </c>
      <c r="B15" s="9">
        <v>0</v>
      </c>
      <c r="C15" s="9">
        <v>0</v>
      </c>
      <c r="D15" s="34">
        <v>2</v>
      </c>
      <c r="E15" s="34">
        <v>8</v>
      </c>
      <c r="F15" s="34">
        <v>3</v>
      </c>
      <c r="G15" s="34">
        <v>53</v>
      </c>
      <c r="H15" s="34">
        <v>19</v>
      </c>
      <c r="I15" s="34">
        <v>0</v>
      </c>
      <c r="J15" s="34">
        <v>2</v>
      </c>
      <c r="K15" s="34">
        <v>4</v>
      </c>
      <c r="L15" s="34">
        <v>6</v>
      </c>
      <c r="M15" s="34">
        <v>8</v>
      </c>
      <c r="N15" s="34">
        <v>21</v>
      </c>
      <c r="O15" s="28"/>
      <c r="P15" s="35">
        <f t="shared" ref="P15:AB19" si="9">+B15/B$21*100</f>
        <v>0</v>
      </c>
      <c r="Q15" s="35">
        <f t="shared" si="9"/>
        <v>0</v>
      </c>
      <c r="R15" s="35">
        <f t="shared" si="9"/>
        <v>8.7912087912087905E-2</v>
      </c>
      <c r="S15" s="35">
        <f t="shared" si="9"/>
        <v>0.30721966205837176</v>
      </c>
      <c r="T15" s="35">
        <f t="shared" si="9"/>
        <v>0.14705882352941177</v>
      </c>
      <c r="U15" s="35">
        <f t="shared" si="9"/>
        <v>2.9072956664838179</v>
      </c>
      <c r="V15" s="35">
        <f t="shared" si="9"/>
        <v>0.74744295830055074</v>
      </c>
      <c r="W15" s="35">
        <f t="shared" si="9"/>
        <v>0</v>
      </c>
      <c r="X15" s="35">
        <f t="shared" si="9"/>
        <v>6.1996280223186609E-2</v>
      </c>
      <c r="Y15" s="35">
        <f t="shared" si="9"/>
        <v>7.6423385555980133E-2</v>
      </c>
      <c r="Z15" s="35">
        <f t="shared" si="9"/>
        <v>0.11448196908986834</v>
      </c>
      <c r="AA15" s="35">
        <f t="shared" si="9"/>
        <v>0.25690430314707768</v>
      </c>
      <c r="AB15" s="35">
        <f t="shared" si="9"/>
        <v>0.66100094428706324</v>
      </c>
      <c r="AC15" s="35"/>
      <c r="AD15" s="12">
        <v>21</v>
      </c>
      <c r="AE15" s="34">
        <v>17</v>
      </c>
      <c r="AF15" s="35"/>
      <c r="AG15" s="35">
        <f>+AD15/AD$21*100</f>
        <v>0.73943661971830987</v>
      </c>
      <c r="AH15" s="35">
        <f>+AE15/AE$21*100</f>
        <v>0.47419804741980476</v>
      </c>
      <c r="AI15" s="36" t="s">
        <v>13</v>
      </c>
    </row>
    <row r="16" spans="1:37" x14ac:dyDescent="0.25">
      <c r="A16" s="8" t="s">
        <v>14</v>
      </c>
      <c r="B16" s="9">
        <v>0</v>
      </c>
      <c r="C16" s="9">
        <v>1</v>
      </c>
      <c r="D16" s="34">
        <v>343</v>
      </c>
      <c r="E16" s="34">
        <v>264</v>
      </c>
      <c r="F16" s="34">
        <v>254</v>
      </c>
      <c r="G16" s="34">
        <v>233</v>
      </c>
      <c r="H16" s="34">
        <v>298</v>
      </c>
      <c r="I16" s="34">
        <v>471</v>
      </c>
      <c r="J16" s="34">
        <v>750</v>
      </c>
      <c r="K16" s="34">
        <v>2985</v>
      </c>
      <c r="L16" s="34">
        <v>1869</v>
      </c>
      <c r="M16" s="34">
        <v>1094</v>
      </c>
      <c r="N16" s="34">
        <v>1007</v>
      </c>
      <c r="O16" s="28"/>
      <c r="P16" s="35">
        <f t="shared" si="9"/>
        <v>0</v>
      </c>
      <c r="Q16" s="35">
        <f t="shared" si="9"/>
        <v>0.19801980198019803</v>
      </c>
      <c r="R16" s="35">
        <f t="shared" si="9"/>
        <v>15.076923076923077</v>
      </c>
      <c r="S16" s="35">
        <f t="shared" si="9"/>
        <v>10.138248847926267</v>
      </c>
      <c r="T16" s="35">
        <f t="shared" si="9"/>
        <v>12.450980392156863</v>
      </c>
      <c r="U16" s="35">
        <f t="shared" si="9"/>
        <v>12.781130005485464</v>
      </c>
      <c r="V16" s="35">
        <f t="shared" si="9"/>
        <v>11.723052714398111</v>
      </c>
      <c r="W16" s="35">
        <f t="shared" si="9"/>
        <v>10.867558837101985</v>
      </c>
      <c r="X16" s="35">
        <f t="shared" si="9"/>
        <v>23.248605083694979</v>
      </c>
      <c r="Y16" s="35">
        <f t="shared" si="9"/>
        <v>57.030951471150168</v>
      </c>
      <c r="Z16" s="35">
        <f t="shared" si="9"/>
        <v>35.661133371493989</v>
      </c>
      <c r="AA16" s="35">
        <f t="shared" si="9"/>
        <v>35.131663455362876</v>
      </c>
      <c r="AB16" s="35">
        <f t="shared" si="9"/>
        <v>31.696569090336794</v>
      </c>
      <c r="AC16" s="35"/>
      <c r="AD16" s="34">
        <v>897</v>
      </c>
      <c r="AE16" s="34">
        <v>726</v>
      </c>
      <c r="AF16" s="35"/>
      <c r="AG16" s="35">
        <f t="shared" ref="AG16:AG21" si="10">+AD16/AD$21*100</f>
        <v>31.584507042253524</v>
      </c>
      <c r="AH16" s="35">
        <f t="shared" ref="AH16:AH21" si="11">+AE16/AE$21*100</f>
        <v>20.251046025104603</v>
      </c>
      <c r="AI16" s="36" t="s">
        <v>15</v>
      </c>
    </row>
    <row r="17" spans="1:35" x14ac:dyDescent="0.25">
      <c r="A17" s="8" t="s">
        <v>16</v>
      </c>
      <c r="B17" s="9">
        <v>85</v>
      </c>
      <c r="C17" s="9">
        <v>350</v>
      </c>
      <c r="D17" s="34">
        <v>230</v>
      </c>
      <c r="E17" s="34">
        <v>1382</v>
      </c>
      <c r="F17" s="34">
        <v>281</v>
      </c>
      <c r="G17" s="34">
        <v>444</v>
      </c>
      <c r="H17" s="34">
        <v>517</v>
      </c>
      <c r="I17" s="34">
        <v>2742</v>
      </c>
      <c r="J17" s="34">
        <v>1086</v>
      </c>
      <c r="K17" s="34">
        <v>667</v>
      </c>
      <c r="L17" s="34">
        <v>850</v>
      </c>
      <c r="M17" s="34">
        <v>515</v>
      </c>
      <c r="N17" s="34">
        <v>390</v>
      </c>
      <c r="O17" s="28"/>
      <c r="P17" s="35">
        <f t="shared" si="9"/>
        <v>30.03533568904594</v>
      </c>
      <c r="Q17" s="35">
        <f t="shared" si="9"/>
        <v>69.306930693069305</v>
      </c>
      <c r="R17" s="35">
        <f t="shared" si="9"/>
        <v>10.109890109890109</v>
      </c>
      <c r="S17" s="35">
        <f t="shared" si="9"/>
        <v>53.072196620583725</v>
      </c>
      <c r="T17" s="35">
        <f t="shared" si="9"/>
        <v>13.774509803921569</v>
      </c>
      <c r="U17" s="35">
        <f t="shared" si="9"/>
        <v>24.355458036204059</v>
      </c>
      <c r="V17" s="35">
        <f t="shared" si="9"/>
        <v>20.338316286388668</v>
      </c>
      <c r="W17" s="35">
        <f t="shared" si="9"/>
        <v>63.267189663128754</v>
      </c>
      <c r="X17" s="35">
        <f t="shared" si="9"/>
        <v>33.663980161190324</v>
      </c>
      <c r="Y17" s="35">
        <f t="shared" si="9"/>
        <v>12.743599541459686</v>
      </c>
      <c r="Z17" s="35">
        <f t="shared" si="9"/>
        <v>16.218278954398016</v>
      </c>
      <c r="AA17" s="35">
        <f t="shared" si="9"/>
        <v>16.538214515093127</v>
      </c>
      <c r="AB17" s="35">
        <f t="shared" si="9"/>
        <v>12.275731822474032</v>
      </c>
      <c r="AC17" s="35"/>
      <c r="AD17" s="34">
        <v>359</v>
      </c>
      <c r="AE17" s="34">
        <v>490</v>
      </c>
      <c r="AF17" s="35"/>
      <c r="AG17" s="35">
        <f t="shared" si="10"/>
        <v>12.640845070422536</v>
      </c>
      <c r="AH17" s="35">
        <f t="shared" si="11"/>
        <v>13.668061366806135</v>
      </c>
      <c r="AI17" s="36" t="s">
        <v>17</v>
      </c>
    </row>
    <row r="18" spans="1:35" x14ac:dyDescent="0.25">
      <c r="A18" s="8" t="s">
        <v>18</v>
      </c>
      <c r="B18" s="9">
        <v>197</v>
      </c>
      <c r="C18" s="9">
        <v>148</v>
      </c>
      <c r="D18" s="34">
        <v>1700</v>
      </c>
      <c r="E18" s="34">
        <v>948</v>
      </c>
      <c r="F18" s="34">
        <v>1485</v>
      </c>
      <c r="G18" s="34">
        <v>1072</v>
      </c>
      <c r="H18" s="34">
        <v>1579</v>
      </c>
      <c r="I18" s="34">
        <v>1069</v>
      </c>
      <c r="J18" s="34">
        <v>1305</v>
      </c>
      <c r="K18" s="34">
        <v>1420</v>
      </c>
      <c r="L18" s="34">
        <v>2399</v>
      </c>
      <c r="M18" s="34">
        <v>1447</v>
      </c>
      <c r="N18" s="34">
        <v>1741</v>
      </c>
      <c r="O18" s="28"/>
      <c r="P18" s="35">
        <f t="shared" si="9"/>
        <v>69.611307420494697</v>
      </c>
      <c r="Q18" s="35">
        <f t="shared" si="9"/>
        <v>29.306930693069305</v>
      </c>
      <c r="R18" s="35">
        <f t="shared" si="9"/>
        <v>74.72527472527473</v>
      </c>
      <c r="S18" s="35">
        <f t="shared" si="9"/>
        <v>36.405529953917046</v>
      </c>
      <c r="T18" s="35">
        <f t="shared" si="9"/>
        <v>72.794117647058826</v>
      </c>
      <c r="U18" s="35">
        <f t="shared" si="9"/>
        <v>58.80416895227647</v>
      </c>
      <c r="V18" s="35">
        <f t="shared" si="9"/>
        <v>62.11644374508262</v>
      </c>
      <c r="W18" s="35">
        <f t="shared" si="9"/>
        <v>24.665436086755886</v>
      </c>
      <c r="X18" s="35">
        <f t="shared" si="9"/>
        <v>40.452572845629263</v>
      </c>
      <c r="Y18" s="35">
        <f t="shared" si="9"/>
        <v>27.130301872372947</v>
      </c>
      <c r="Z18" s="35">
        <f t="shared" si="9"/>
        <v>45.77370730776569</v>
      </c>
      <c r="AA18" s="35">
        <f t="shared" si="9"/>
        <v>46.467565831727683</v>
      </c>
      <c r="AB18" s="35">
        <f t="shared" si="9"/>
        <v>54.800125904941765</v>
      </c>
      <c r="AC18" s="35"/>
      <c r="AD18" s="34">
        <v>1548</v>
      </c>
      <c r="AE18" s="34">
        <v>1972</v>
      </c>
      <c r="AF18" s="35"/>
      <c r="AG18" s="35">
        <f t="shared" si="10"/>
        <v>54.507042253521135</v>
      </c>
      <c r="AH18" s="35">
        <f t="shared" si="11"/>
        <v>55.006973500697356</v>
      </c>
      <c r="AI18" s="36" t="s">
        <v>19</v>
      </c>
    </row>
    <row r="19" spans="1:35" x14ac:dyDescent="0.25">
      <c r="A19" s="8" t="s">
        <v>20</v>
      </c>
      <c r="B19" s="9">
        <f>-SUM(B15:B18)+B21</f>
        <v>1</v>
      </c>
      <c r="C19" s="9">
        <f>-SUM(C15:C18)+C21</f>
        <v>6</v>
      </c>
      <c r="D19" s="34">
        <f>D21-D15-D16-D17-D18</f>
        <v>0</v>
      </c>
      <c r="E19" s="34">
        <f>E21-E15-E16-E17-E18</f>
        <v>2</v>
      </c>
      <c r="F19" s="34">
        <f t="shared" ref="F19:N19" si="12">+F21-(F15+F16+F17+F18)</f>
        <v>17</v>
      </c>
      <c r="G19" s="34">
        <f t="shared" si="12"/>
        <v>21</v>
      </c>
      <c r="H19" s="34">
        <f t="shared" si="12"/>
        <v>129</v>
      </c>
      <c r="I19" s="34">
        <f t="shared" si="12"/>
        <v>52</v>
      </c>
      <c r="J19" s="34">
        <f t="shared" si="12"/>
        <v>83</v>
      </c>
      <c r="K19" s="34">
        <f t="shared" si="12"/>
        <v>158</v>
      </c>
      <c r="L19" s="34">
        <f t="shared" si="12"/>
        <v>117</v>
      </c>
      <c r="M19" s="34">
        <f t="shared" si="12"/>
        <v>50</v>
      </c>
      <c r="N19" s="34">
        <f t="shared" si="12"/>
        <v>18</v>
      </c>
      <c r="O19" s="28"/>
      <c r="P19" s="35">
        <f t="shared" si="9"/>
        <v>0.35335689045936397</v>
      </c>
      <c r="Q19" s="35">
        <f t="shared" si="9"/>
        <v>1.1881188118811881</v>
      </c>
      <c r="R19" s="35">
        <f t="shared" si="9"/>
        <v>0</v>
      </c>
      <c r="S19" s="35">
        <f t="shared" si="9"/>
        <v>7.6804915514592939E-2</v>
      </c>
      <c r="T19" s="35">
        <f t="shared" si="9"/>
        <v>0.83333333333333337</v>
      </c>
      <c r="U19" s="35">
        <f t="shared" si="9"/>
        <v>1.151947339550192</v>
      </c>
      <c r="V19" s="35">
        <f t="shared" si="9"/>
        <v>5.0747442958300555</v>
      </c>
      <c r="W19" s="35">
        <f t="shared" si="9"/>
        <v>1.1998154130133827</v>
      </c>
      <c r="X19" s="35">
        <f t="shared" si="9"/>
        <v>2.5728456292622446</v>
      </c>
      <c r="Y19" s="35">
        <f t="shared" si="9"/>
        <v>3.0187237294612155</v>
      </c>
      <c r="Z19" s="35">
        <f t="shared" si="9"/>
        <v>2.2323983972524326</v>
      </c>
      <c r="AA19" s="35">
        <f t="shared" si="9"/>
        <v>1.605651894669236</v>
      </c>
      <c r="AB19" s="35">
        <f t="shared" si="9"/>
        <v>0.56657223796033995</v>
      </c>
      <c r="AC19" s="35"/>
      <c r="AD19" s="34">
        <v>14</v>
      </c>
      <c r="AE19" s="34">
        <v>380</v>
      </c>
      <c r="AF19" s="35"/>
      <c r="AG19" s="35">
        <f t="shared" si="10"/>
        <v>0.49295774647887325</v>
      </c>
      <c r="AH19" s="35">
        <f t="shared" si="11"/>
        <v>10.599721059972106</v>
      </c>
      <c r="AI19" s="36" t="s">
        <v>21</v>
      </c>
    </row>
    <row r="20" spans="1:35" x14ac:dyDescent="0.25">
      <c r="A20" s="5"/>
      <c r="B20" s="6"/>
      <c r="C20" s="6"/>
      <c r="D20" s="34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28"/>
      <c r="P20" s="28"/>
      <c r="Q20" s="28"/>
      <c r="R20" s="31"/>
      <c r="S20" s="31"/>
      <c r="T20" s="31"/>
      <c r="U20" s="31"/>
      <c r="V20" s="31"/>
      <c r="W20" s="31"/>
      <c r="X20" s="31"/>
      <c r="Y20" s="35"/>
      <c r="Z20" s="35"/>
      <c r="AA20" s="35"/>
      <c r="AB20" s="35"/>
      <c r="AC20" s="31"/>
      <c r="AD20" s="35"/>
      <c r="AE20" s="35"/>
      <c r="AF20" s="35"/>
      <c r="AG20" s="31"/>
      <c r="AH20" s="31"/>
      <c r="AI20" s="38"/>
    </row>
    <row r="21" spans="1:35" x14ac:dyDescent="0.25">
      <c r="A21" s="10" t="s">
        <v>22</v>
      </c>
      <c r="B21" s="11">
        <v>283</v>
      </c>
      <c r="C21" s="11">
        <v>505</v>
      </c>
      <c r="D21" s="39">
        <v>2275</v>
      </c>
      <c r="E21" s="39">
        <v>2604</v>
      </c>
      <c r="F21" s="39">
        <v>2040</v>
      </c>
      <c r="G21" s="39">
        <v>1823</v>
      </c>
      <c r="H21" s="39">
        <v>2542</v>
      </c>
      <c r="I21" s="39">
        <v>4334</v>
      </c>
      <c r="J21" s="39">
        <v>3226</v>
      </c>
      <c r="K21" s="39">
        <v>5234</v>
      </c>
      <c r="L21" s="39">
        <v>5241</v>
      </c>
      <c r="M21" s="39">
        <v>3114</v>
      </c>
      <c r="N21" s="39">
        <v>3177</v>
      </c>
      <c r="O21" s="40"/>
      <c r="P21" s="41">
        <f t="shared" ref="P21:AB21" si="13">+B21/B$21*100</f>
        <v>100</v>
      </c>
      <c r="Q21" s="41">
        <f t="shared" si="13"/>
        <v>100</v>
      </c>
      <c r="R21" s="41">
        <f t="shared" si="13"/>
        <v>100</v>
      </c>
      <c r="S21" s="41">
        <f t="shared" si="13"/>
        <v>100</v>
      </c>
      <c r="T21" s="41">
        <f t="shared" si="13"/>
        <v>100</v>
      </c>
      <c r="U21" s="41">
        <f t="shared" si="13"/>
        <v>100</v>
      </c>
      <c r="V21" s="41">
        <f t="shared" si="13"/>
        <v>100</v>
      </c>
      <c r="W21" s="41">
        <f t="shared" si="13"/>
        <v>100</v>
      </c>
      <c r="X21" s="41">
        <f t="shared" si="13"/>
        <v>100</v>
      </c>
      <c r="Y21" s="41">
        <f t="shared" si="13"/>
        <v>100</v>
      </c>
      <c r="Z21" s="41">
        <f t="shared" si="13"/>
        <v>100</v>
      </c>
      <c r="AA21" s="41">
        <f t="shared" si="13"/>
        <v>100</v>
      </c>
      <c r="AB21" s="41">
        <f t="shared" si="13"/>
        <v>100</v>
      </c>
      <c r="AC21" s="41"/>
      <c r="AD21" s="39">
        <v>2840</v>
      </c>
      <c r="AE21" s="39">
        <v>3585</v>
      </c>
      <c r="AF21" s="41"/>
      <c r="AG21" s="41">
        <f t="shared" si="10"/>
        <v>100</v>
      </c>
      <c r="AH21" s="41">
        <f t="shared" si="11"/>
        <v>100</v>
      </c>
      <c r="AI21" s="42" t="s">
        <v>23</v>
      </c>
    </row>
    <row r="22" spans="1:35" x14ac:dyDescent="0.25">
      <c r="A22" s="5"/>
      <c r="B22" s="9"/>
      <c r="C22" s="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8"/>
      <c r="P22" s="35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35"/>
      <c r="AE22" s="35"/>
      <c r="AF22" s="35"/>
      <c r="AG22" s="35"/>
      <c r="AH22" s="28"/>
      <c r="AI22" s="38"/>
    </row>
    <row r="23" spans="1:35" ht="15" customHeight="1" x14ac:dyDescent="0.25">
      <c r="A23" s="3" t="s">
        <v>26</v>
      </c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59"/>
      <c r="P23" s="70" t="s">
        <v>6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23"/>
      <c r="AD23" s="67" t="str">
        <f>+AD3</f>
        <v>Ocak-Kasım</v>
      </c>
      <c r="AE23" s="67"/>
      <c r="AF23" s="24"/>
      <c r="AG23" s="67" t="s">
        <v>7</v>
      </c>
      <c r="AH23" s="67"/>
      <c r="AI23" s="33" t="s">
        <v>27</v>
      </c>
    </row>
    <row r="24" spans="1:35" ht="15" customHeight="1" x14ac:dyDescent="0.25">
      <c r="A24" s="5"/>
      <c r="B24" s="66"/>
      <c r="C24" s="66"/>
      <c r="D24" s="66"/>
      <c r="E24" s="55"/>
      <c r="F24" s="55"/>
      <c r="G24" s="55"/>
      <c r="H24" s="55"/>
      <c r="I24" s="54"/>
      <c r="J24" s="57"/>
      <c r="K24" s="60"/>
      <c r="L24" s="61"/>
      <c r="M24" s="62"/>
      <c r="N24" s="63"/>
      <c r="O24" s="27"/>
      <c r="P24" s="66"/>
      <c r="Q24" s="66"/>
      <c r="R24" s="66"/>
      <c r="S24" s="52"/>
      <c r="T24" s="52"/>
      <c r="U24" s="52"/>
      <c r="V24" s="52"/>
      <c r="W24" s="54"/>
      <c r="X24" s="57"/>
      <c r="Y24" s="60"/>
      <c r="Z24" s="61"/>
      <c r="AA24" s="62"/>
      <c r="AB24" s="63"/>
      <c r="AC24" s="52"/>
      <c r="AD24" s="66" t="str">
        <f>+AD4</f>
        <v>January-November</v>
      </c>
      <c r="AE24" s="66"/>
      <c r="AF24" s="56"/>
      <c r="AG24" s="66" t="s">
        <v>9</v>
      </c>
      <c r="AH24" s="66"/>
      <c r="AI24" s="38"/>
    </row>
    <row r="25" spans="1:35" x14ac:dyDescent="0.25">
      <c r="A25" s="5"/>
      <c r="B25" s="7">
        <v>2002</v>
      </c>
      <c r="C25" s="7">
        <v>2003</v>
      </c>
      <c r="D25" s="30">
        <v>2007</v>
      </c>
      <c r="E25" s="30">
        <v>2008</v>
      </c>
      <c r="F25" s="30">
        <v>2009</v>
      </c>
      <c r="G25" s="30">
        <v>2010</v>
      </c>
      <c r="H25" s="30">
        <v>2011</v>
      </c>
      <c r="I25" s="30">
        <v>2012</v>
      </c>
      <c r="J25" s="30">
        <v>2013</v>
      </c>
      <c r="K25" s="30">
        <v>2014</v>
      </c>
      <c r="L25" s="30">
        <v>2015</v>
      </c>
      <c r="M25" s="30">
        <v>2016</v>
      </c>
      <c r="N25" s="30">
        <v>2017</v>
      </c>
      <c r="O25" s="30"/>
      <c r="P25" s="30">
        <v>2002</v>
      </c>
      <c r="Q25" s="30">
        <v>2003</v>
      </c>
      <c r="R25" s="30">
        <v>2007</v>
      </c>
      <c r="S25" s="30">
        <v>2008</v>
      </c>
      <c r="T25" s="30">
        <v>2009</v>
      </c>
      <c r="U25" s="30">
        <v>2010</v>
      </c>
      <c r="V25" s="30">
        <v>2011</v>
      </c>
      <c r="W25" s="30">
        <v>2012</v>
      </c>
      <c r="X25" s="30">
        <v>2013</v>
      </c>
      <c r="Y25" s="30">
        <v>2014</v>
      </c>
      <c r="Z25" s="30">
        <v>2015</v>
      </c>
      <c r="AA25" s="30">
        <v>2016</v>
      </c>
      <c r="AB25" s="30">
        <v>2017</v>
      </c>
      <c r="AC25" s="27"/>
      <c r="AD25" s="30">
        <f>+AD5</f>
        <v>2017</v>
      </c>
      <c r="AE25" s="30">
        <f>+AE5</f>
        <v>2018</v>
      </c>
      <c r="AF25" s="30"/>
      <c r="AG25" s="30">
        <f>AD25</f>
        <v>2017</v>
      </c>
      <c r="AH25" s="30">
        <f>AE25</f>
        <v>2018</v>
      </c>
      <c r="AI25" s="32"/>
    </row>
    <row r="26" spans="1:35" x14ac:dyDescent="0.25">
      <c r="A26" s="5" t="s">
        <v>10</v>
      </c>
      <c r="B26" s="9"/>
      <c r="C26" s="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D26" s="28"/>
      <c r="AE26" s="28"/>
      <c r="AF26" s="28"/>
      <c r="AG26" s="28"/>
      <c r="AH26" s="28"/>
      <c r="AI26" s="38" t="s">
        <v>11</v>
      </c>
    </row>
    <row r="27" spans="1:35" x14ac:dyDescent="0.25">
      <c r="A27" s="8" t="s">
        <v>28</v>
      </c>
      <c r="B27" s="9">
        <v>519</v>
      </c>
      <c r="C27" s="9">
        <v>625</v>
      </c>
      <c r="D27" s="44">
        <v>12974</v>
      </c>
      <c r="E27" s="44">
        <v>11368</v>
      </c>
      <c r="F27" s="44">
        <v>5248</v>
      </c>
      <c r="G27" s="44">
        <v>4939</v>
      </c>
      <c r="H27" s="44">
        <v>12587</v>
      </c>
      <c r="I27" s="44">
        <v>7927</v>
      </c>
      <c r="J27" s="44">
        <v>6424</v>
      </c>
      <c r="K27" s="44">
        <v>6369</v>
      </c>
      <c r="L27" s="44">
        <v>7980</v>
      </c>
      <c r="M27" s="44">
        <v>4850</v>
      </c>
      <c r="N27" s="44">
        <v>4924</v>
      </c>
      <c r="O27" s="28"/>
      <c r="P27" s="35">
        <f t="shared" ref="P27:AB30" si="14">+B27/B$33*100</f>
        <v>83.440514469453376</v>
      </c>
      <c r="Q27" s="35">
        <f t="shared" si="14"/>
        <v>83.892617449664428</v>
      </c>
      <c r="R27" s="35">
        <f t="shared" si="14"/>
        <v>67.795370225218164</v>
      </c>
      <c r="S27" s="35">
        <f t="shared" si="14"/>
        <v>77.081638188228908</v>
      </c>
      <c r="T27" s="35">
        <f t="shared" si="14"/>
        <v>83.753590807532717</v>
      </c>
      <c r="U27" s="35">
        <f t="shared" si="14"/>
        <v>78.948209718670086</v>
      </c>
      <c r="V27" s="35">
        <f t="shared" si="14"/>
        <v>78.005701536936044</v>
      </c>
      <c r="W27" s="35">
        <f t="shared" si="14"/>
        <v>73.677851101403476</v>
      </c>
      <c r="X27" s="35">
        <f t="shared" si="14"/>
        <v>65.033407572383069</v>
      </c>
      <c r="Y27" s="35">
        <f t="shared" si="14"/>
        <v>74.265391791044777</v>
      </c>
      <c r="Z27" s="35">
        <f t="shared" si="14"/>
        <v>66.076012254699009</v>
      </c>
      <c r="AA27" s="35">
        <f t="shared" si="14"/>
        <v>64.374834085479165</v>
      </c>
      <c r="AB27" s="35">
        <f t="shared" si="14"/>
        <v>66.531549790568846</v>
      </c>
      <c r="AC27" s="35"/>
      <c r="AD27" s="44">
        <v>4561</v>
      </c>
      <c r="AE27" s="44">
        <v>3549</v>
      </c>
      <c r="AF27" s="35"/>
      <c r="AG27" s="35">
        <f t="shared" ref="AG27:AH31" si="15">+AD27/AD$33*100</f>
        <v>69.389928495359811</v>
      </c>
      <c r="AH27" s="35">
        <f t="shared" si="15"/>
        <v>65.262964325119526</v>
      </c>
      <c r="AI27" s="36" t="s">
        <v>29</v>
      </c>
    </row>
    <row r="28" spans="1:35" x14ac:dyDescent="0.25">
      <c r="A28" s="8" t="s">
        <v>30</v>
      </c>
      <c r="B28" s="9">
        <v>0</v>
      </c>
      <c r="C28" s="9">
        <v>0</v>
      </c>
      <c r="D28" s="44">
        <v>5</v>
      </c>
      <c r="E28" s="44">
        <v>82</v>
      </c>
      <c r="F28" s="44">
        <v>2</v>
      </c>
      <c r="G28" s="44">
        <v>0</v>
      </c>
      <c r="H28" s="44">
        <v>0</v>
      </c>
      <c r="I28" s="44">
        <v>0</v>
      </c>
      <c r="J28" s="44">
        <v>221</v>
      </c>
      <c r="K28" s="44">
        <v>42</v>
      </c>
      <c r="L28" s="44">
        <v>0</v>
      </c>
      <c r="M28" s="44">
        <v>0</v>
      </c>
      <c r="N28" s="44">
        <v>43</v>
      </c>
      <c r="O28" s="28"/>
      <c r="P28" s="35">
        <f t="shared" si="14"/>
        <v>0</v>
      </c>
      <c r="Q28" s="35">
        <f t="shared" si="14"/>
        <v>0</v>
      </c>
      <c r="R28" s="35">
        <f t="shared" si="14"/>
        <v>2.6127397188692062E-2</v>
      </c>
      <c r="S28" s="35">
        <f t="shared" si="14"/>
        <v>0.55600759425006785</v>
      </c>
      <c r="T28" s="35">
        <f t="shared" si="14"/>
        <v>3.1918289179699966E-2</v>
      </c>
      <c r="U28" s="35">
        <f t="shared" si="14"/>
        <v>0</v>
      </c>
      <c r="V28" s="35">
        <f t="shared" si="14"/>
        <v>0</v>
      </c>
      <c r="W28" s="35">
        <f t="shared" si="14"/>
        <v>0</v>
      </c>
      <c r="X28" s="35">
        <f t="shared" si="14"/>
        <v>2.2372949989876494</v>
      </c>
      <c r="Y28" s="35">
        <f t="shared" si="14"/>
        <v>0.48973880597014929</v>
      </c>
      <c r="Z28" s="35">
        <f t="shared" si="14"/>
        <v>0</v>
      </c>
      <c r="AA28" s="35">
        <f t="shared" si="14"/>
        <v>0</v>
      </c>
      <c r="AB28" s="35">
        <f t="shared" si="14"/>
        <v>0.58100256722064592</v>
      </c>
      <c r="AC28" s="35"/>
      <c r="AD28" s="44">
        <v>28</v>
      </c>
      <c r="AE28" s="44">
        <v>1</v>
      </c>
      <c r="AF28" s="35"/>
      <c r="AG28" s="35">
        <f t="shared" si="15"/>
        <v>0.42598509052183176</v>
      </c>
      <c r="AH28" s="35">
        <f t="shared" si="15"/>
        <v>1.8389113644722326E-2</v>
      </c>
      <c r="AI28" s="36" t="s">
        <v>31</v>
      </c>
    </row>
    <row r="29" spans="1:35" x14ac:dyDescent="0.25">
      <c r="A29" s="8" t="s">
        <v>32</v>
      </c>
      <c r="B29" s="9">
        <v>9</v>
      </c>
      <c r="C29" s="9">
        <v>58</v>
      </c>
      <c r="D29" s="44">
        <v>4717</v>
      </c>
      <c r="E29" s="44">
        <v>951</v>
      </c>
      <c r="F29" s="44">
        <v>331</v>
      </c>
      <c r="G29" s="44">
        <v>384</v>
      </c>
      <c r="H29" s="44">
        <v>1484</v>
      </c>
      <c r="I29" s="44">
        <v>491</v>
      </c>
      <c r="J29" s="44">
        <v>343</v>
      </c>
      <c r="K29" s="44">
        <v>334</v>
      </c>
      <c r="L29" s="44">
        <v>1630</v>
      </c>
      <c r="M29" s="44">
        <v>458</v>
      </c>
      <c r="N29" s="44">
        <v>247</v>
      </c>
      <c r="O29" s="28"/>
      <c r="P29" s="35">
        <f t="shared" si="14"/>
        <v>1.4469453376205788</v>
      </c>
      <c r="Q29" s="35">
        <f t="shared" si="14"/>
        <v>7.7852348993288594</v>
      </c>
      <c r="R29" s="35">
        <f t="shared" si="14"/>
        <v>24.648586507812091</v>
      </c>
      <c r="S29" s="35">
        <f t="shared" si="14"/>
        <v>6.4483319772172507</v>
      </c>
      <c r="T29" s="35">
        <f t="shared" si="14"/>
        <v>5.2824768592403446</v>
      </c>
      <c r="U29" s="35">
        <f t="shared" si="14"/>
        <v>6.1381074168797953</v>
      </c>
      <c r="V29" s="35">
        <f t="shared" si="14"/>
        <v>9.1968269707486368</v>
      </c>
      <c r="W29" s="35">
        <f t="shared" si="14"/>
        <v>4.5636211543823775</v>
      </c>
      <c r="X29" s="35">
        <f t="shared" si="14"/>
        <v>3.4723628264830935</v>
      </c>
      <c r="Y29" s="35">
        <f t="shared" si="14"/>
        <v>3.8945895522388057</v>
      </c>
      <c r="Z29" s="35">
        <f t="shared" si="14"/>
        <v>13.496729320195413</v>
      </c>
      <c r="AA29" s="35">
        <f t="shared" si="14"/>
        <v>6.0791080435359701</v>
      </c>
      <c r="AB29" s="35">
        <f t="shared" si="14"/>
        <v>3.337386839616268</v>
      </c>
      <c r="AC29" s="35"/>
      <c r="AD29" s="44">
        <v>234</v>
      </c>
      <c r="AE29" s="44">
        <v>401</v>
      </c>
      <c r="AF29" s="35"/>
      <c r="AG29" s="35">
        <f t="shared" si="15"/>
        <v>3.5600182565038794</v>
      </c>
      <c r="AH29" s="35">
        <f t="shared" si="15"/>
        <v>7.3740345715336524</v>
      </c>
      <c r="AI29" s="36" t="s">
        <v>33</v>
      </c>
    </row>
    <row r="30" spans="1:35" x14ac:dyDescent="0.25">
      <c r="A30" s="8" t="s">
        <v>34</v>
      </c>
      <c r="B30" s="9">
        <v>70</v>
      </c>
      <c r="C30" s="9">
        <v>60</v>
      </c>
      <c r="D30" s="44">
        <v>1405</v>
      </c>
      <c r="E30" s="44">
        <v>2345</v>
      </c>
      <c r="F30" s="44">
        <v>673</v>
      </c>
      <c r="G30" s="44">
        <v>928</v>
      </c>
      <c r="H30" s="44">
        <v>2056</v>
      </c>
      <c r="I30" s="44">
        <v>2337</v>
      </c>
      <c r="J30" s="44">
        <v>2899</v>
      </c>
      <c r="K30" s="44">
        <v>1884</v>
      </c>
      <c r="L30" s="44">
        <v>2464</v>
      </c>
      <c r="M30" s="44">
        <v>2010</v>
      </c>
      <c r="N30" s="44">
        <v>1701</v>
      </c>
      <c r="O30" s="28"/>
      <c r="P30" s="35">
        <f t="shared" si="14"/>
        <v>11.254019292604502</v>
      </c>
      <c r="Q30" s="35">
        <f t="shared" si="14"/>
        <v>8.0536912751677843</v>
      </c>
      <c r="R30" s="35">
        <f t="shared" si="14"/>
        <v>7.3417986100224697</v>
      </c>
      <c r="S30" s="35">
        <f t="shared" si="14"/>
        <v>15.900461079468403</v>
      </c>
      <c r="T30" s="35">
        <f t="shared" si="14"/>
        <v>10.740504308969038</v>
      </c>
      <c r="U30" s="35">
        <f t="shared" si="14"/>
        <v>14.833759590792839</v>
      </c>
      <c r="V30" s="35">
        <f t="shared" si="14"/>
        <v>12.741695587506197</v>
      </c>
      <c r="W30" s="35">
        <f t="shared" si="14"/>
        <v>21.721349567803699</v>
      </c>
      <c r="X30" s="35">
        <f t="shared" si="14"/>
        <v>29.348046163190926</v>
      </c>
      <c r="Y30" s="35">
        <f t="shared" si="14"/>
        <v>21.968283582089551</v>
      </c>
      <c r="Z30" s="35">
        <f t="shared" si="14"/>
        <v>20.402417818994785</v>
      </c>
      <c r="AA30" s="35">
        <f t="shared" si="14"/>
        <v>26.679054950889302</v>
      </c>
      <c r="AB30" s="35">
        <f t="shared" si="14"/>
        <v>22.98338062423997</v>
      </c>
      <c r="AC30" s="35"/>
      <c r="AD30" s="44">
        <v>1291</v>
      </c>
      <c r="AE30" s="44">
        <v>1445</v>
      </c>
      <c r="AF30" s="35"/>
      <c r="AG30" s="35">
        <f t="shared" si="15"/>
        <v>19.640955423703026</v>
      </c>
      <c r="AH30" s="35">
        <f t="shared" si="15"/>
        <v>26.572269216623756</v>
      </c>
      <c r="AI30" s="36" t="s">
        <v>35</v>
      </c>
    </row>
    <row r="31" spans="1:35" x14ac:dyDescent="0.25">
      <c r="A31" s="8" t="s">
        <v>20</v>
      </c>
      <c r="B31" s="9">
        <f>+B33-B27-B28-B29-B30</f>
        <v>24</v>
      </c>
      <c r="C31" s="9">
        <f>+C33-C27-C28-C29-C30</f>
        <v>2</v>
      </c>
      <c r="D31" s="34">
        <f t="shared" ref="D31:N31" si="16">D33-D27-D28-D29-D30</f>
        <v>36</v>
      </c>
      <c r="E31" s="34">
        <f t="shared" si="16"/>
        <v>2</v>
      </c>
      <c r="F31" s="34">
        <f t="shared" si="16"/>
        <v>12</v>
      </c>
      <c r="G31" s="34">
        <f t="shared" si="16"/>
        <v>5</v>
      </c>
      <c r="H31" s="34">
        <f t="shared" si="16"/>
        <v>9</v>
      </c>
      <c r="I31" s="34">
        <f t="shared" si="16"/>
        <v>4</v>
      </c>
      <c r="J31" s="34">
        <f t="shared" si="16"/>
        <v>-9</v>
      </c>
      <c r="K31" s="34">
        <f t="shared" si="16"/>
        <v>-53</v>
      </c>
      <c r="L31" s="34">
        <f t="shared" si="16"/>
        <v>3</v>
      </c>
      <c r="M31" s="34">
        <f t="shared" si="16"/>
        <v>216</v>
      </c>
      <c r="N31" s="34">
        <f t="shared" si="16"/>
        <v>486</v>
      </c>
      <c r="O31" s="34"/>
      <c r="P31" s="34">
        <f>P33-P27-P28-P29-P30</f>
        <v>3.8585209003215439</v>
      </c>
      <c r="Q31" s="34">
        <f>Q33-Q27-Q28-Q29-Q30</f>
        <v>0.26845637583892845</v>
      </c>
      <c r="R31" s="35">
        <f t="shared" ref="R31:AB31" si="17">+D31/D$33*100</f>
        <v>0.18811725975858284</v>
      </c>
      <c r="S31" s="35">
        <f t="shared" si="17"/>
        <v>1.3561160835367509E-2</v>
      </c>
      <c r="T31" s="35">
        <f t="shared" si="17"/>
        <v>0.19150973507819979</v>
      </c>
      <c r="U31" s="35">
        <f t="shared" si="17"/>
        <v>7.9923273657289004E-2</v>
      </c>
      <c r="V31" s="35">
        <f t="shared" si="17"/>
        <v>5.5775904809122458E-2</v>
      </c>
      <c r="W31" s="35">
        <f t="shared" si="17"/>
        <v>3.7178176410447066E-2</v>
      </c>
      <c r="X31" s="35">
        <f t="shared" si="17"/>
        <v>-9.1111561044745895E-2</v>
      </c>
      <c r="Y31" s="35">
        <f t="shared" si="17"/>
        <v>-0.61800373134328357</v>
      </c>
      <c r="Z31" s="35">
        <f t="shared" si="17"/>
        <v>2.4840606110789105E-2</v>
      </c>
      <c r="AA31" s="35">
        <f t="shared" si="17"/>
        <v>2.8670029200955667</v>
      </c>
      <c r="AB31" s="35">
        <f t="shared" si="17"/>
        <v>6.566680178354277</v>
      </c>
      <c r="AC31" s="35"/>
      <c r="AD31" s="34">
        <f>AD33-AD27-AD28-AD29-AD30</f>
        <v>459</v>
      </c>
      <c r="AE31" s="34">
        <f>AE33-AE27-AE28-AE29-AE30</f>
        <v>42</v>
      </c>
      <c r="AF31" s="35"/>
      <c r="AG31" s="35">
        <f t="shared" si="15"/>
        <v>6.9831127339114563</v>
      </c>
      <c r="AH31" s="35">
        <f t="shared" si="15"/>
        <v>0.77234277307833765</v>
      </c>
      <c r="AI31" s="36" t="s">
        <v>21</v>
      </c>
    </row>
    <row r="32" spans="1:35" x14ac:dyDescent="0.25">
      <c r="A32" s="5"/>
      <c r="B32" s="9"/>
      <c r="C32" s="9"/>
      <c r="D32" s="45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28"/>
      <c r="P32" s="28"/>
      <c r="Q32" s="28"/>
      <c r="R32" s="31"/>
      <c r="S32" s="31"/>
      <c r="T32" s="31"/>
      <c r="U32" s="31"/>
      <c r="V32" s="31"/>
      <c r="W32" s="31"/>
      <c r="X32" s="31"/>
      <c r="Y32" s="35"/>
      <c r="Z32" s="45"/>
      <c r="AA32" s="45"/>
      <c r="AB32" s="45"/>
      <c r="AC32" s="31"/>
      <c r="AD32" s="46"/>
      <c r="AE32" s="46"/>
      <c r="AF32" s="47"/>
      <c r="AG32" s="31"/>
      <c r="AH32" s="31"/>
      <c r="AI32" s="38"/>
    </row>
    <row r="33" spans="1:35" x14ac:dyDescent="0.25">
      <c r="A33" s="10" t="s">
        <v>22</v>
      </c>
      <c r="B33" s="13">
        <v>622</v>
      </c>
      <c r="C33" s="11">
        <v>745</v>
      </c>
      <c r="D33" s="39">
        <f t="shared" ref="D33:N33" si="18">+D13</f>
        <v>19137</v>
      </c>
      <c r="E33" s="39">
        <f t="shared" si="18"/>
        <v>14748</v>
      </c>
      <c r="F33" s="39">
        <f t="shared" si="18"/>
        <v>6266</v>
      </c>
      <c r="G33" s="39">
        <f t="shared" si="18"/>
        <v>6256</v>
      </c>
      <c r="H33" s="39">
        <f t="shared" si="18"/>
        <v>16136</v>
      </c>
      <c r="I33" s="39">
        <f t="shared" si="18"/>
        <v>10759</v>
      </c>
      <c r="J33" s="39">
        <f t="shared" si="18"/>
        <v>9878</v>
      </c>
      <c r="K33" s="39">
        <f t="shared" si="18"/>
        <v>8576</v>
      </c>
      <c r="L33" s="39">
        <f t="shared" si="18"/>
        <v>12077</v>
      </c>
      <c r="M33" s="39">
        <f t="shared" si="18"/>
        <v>7534</v>
      </c>
      <c r="N33" s="39">
        <f t="shared" si="18"/>
        <v>7401</v>
      </c>
      <c r="O33" s="40"/>
      <c r="P33" s="41">
        <f t="shared" ref="P33:AB33" si="19">+B33/B$33*100</f>
        <v>100</v>
      </c>
      <c r="Q33" s="41">
        <f t="shared" si="19"/>
        <v>100</v>
      </c>
      <c r="R33" s="48">
        <f t="shared" si="19"/>
        <v>100</v>
      </c>
      <c r="S33" s="48">
        <f t="shared" si="19"/>
        <v>100</v>
      </c>
      <c r="T33" s="48">
        <f t="shared" si="19"/>
        <v>100</v>
      </c>
      <c r="U33" s="48">
        <f t="shared" si="19"/>
        <v>100</v>
      </c>
      <c r="V33" s="48">
        <f t="shared" si="19"/>
        <v>100</v>
      </c>
      <c r="W33" s="48">
        <f t="shared" si="19"/>
        <v>100</v>
      </c>
      <c r="X33" s="48">
        <f t="shared" si="19"/>
        <v>100</v>
      </c>
      <c r="Y33" s="41">
        <f t="shared" si="19"/>
        <v>100</v>
      </c>
      <c r="Z33" s="41">
        <f t="shared" si="19"/>
        <v>100</v>
      </c>
      <c r="AA33" s="41">
        <f t="shared" si="19"/>
        <v>100</v>
      </c>
      <c r="AB33" s="41">
        <f t="shared" si="19"/>
        <v>100</v>
      </c>
      <c r="AC33" s="48"/>
      <c r="AD33" s="39">
        <f>+AD13</f>
        <v>6573</v>
      </c>
      <c r="AE33" s="39">
        <f>+AE13</f>
        <v>5438</v>
      </c>
      <c r="AF33" s="41"/>
      <c r="AG33" s="48">
        <f>+AD33/AD$33*100</f>
        <v>100</v>
      </c>
      <c r="AH33" s="48">
        <f>+AE33/AE$33*100</f>
        <v>100</v>
      </c>
      <c r="AI33" s="42" t="s">
        <v>23</v>
      </c>
    </row>
    <row r="34" spans="1:35" x14ac:dyDescent="0.25">
      <c r="A34" s="5" t="s">
        <v>24</v>
      </c>
      <c r="B34" s="14"/>
      <c r="C34" s="14"/>
      <c r="D34" s="28"/>
      <c r="E34" s="28"/>
      <c r="F34" s="49"/>
      <c r="G34" s="49"/>
      <c r="H34" s="49"/>
      <c r="I34" s="49"/>
      <c r="J34" s="49"/>
      <c r="K34" s="49"/>
      <c r="L34" s="49"/>
      <c r="M34" s="49"/>
      <c r="N34" s="49"/>
      <c r="O34" s="25"/>
      <c r="P34" s="25"/>
      <c r="Q34" s="25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D34" s="28"/>
      <c r="AE34" s="28"/>
      <c r="AF34" s="28"/>
      <c r="AG34" s="28"/>
      <c r="AH34" s="25"/>
      <c r="AI34" s="33" t="s">
        <v>25</v>
      </c>
    </row>
    <row r="35" spans="1:35" x14ac:dyDescent="0.25">
      <c r="A35" s="8" t="s">
        <v>28</v>
      </c>
      <c r="B35" s="9">
        <v>231</v>
      </c>
      <c r="C35" s="9">
        <v>185</v>
      </c>
      <c r="D35" s="34">
        <v>1621</v>
      </c>
      <c r="E35" s="34">
        <v>1370</v>
      </c>
      <c r="F35" s="34">
        <v>1537</v>
      </c>
      <c r="G35" s="34">
        <v>1254</v>
      </c>
      <c r="H35" s="34">
        <v>1879</v>
      </c>
      <c r="I35" s="34">
        <v>3502</v>
      </c>
      <c r="J35" s="34">
        <v>2138</v>
      </c>
      <c r="K35" s="34">
        <v>2207</v>
      </c>
      <c r="L35" s="34">
        <v>3217</v>
      </c>
      <c r="M35" s="34">
        <v>1716</v>
      </c>
      <c r="N35" s="34">
        <v>1731</v>
      </c>
      <c r="O35" s="28"/>
      <c r="P35" s="35">
        <f t="shared" ref="P35:AB39" si="20">+B35/B$41*100</f>
        <v>81.625441696113072</v>
      </c>
      <c r="Q35" s="35">
        <f t="shared" si="20"/>
        <v>36.633663366336634</v>
      </c>
      <c r="R35" s="35">
        <f t="shared" si="20"/>
        <v>71.252747252747255</v>
      </c>
      <c r="S35" s="35">
        <f t="shared" si="20"/>
        <v>52.611367127496159</v>
      </c>
      <c r="T35" s="35">
        <f t="shared" si="20"/>
        <v>75.343137254901961</v>
      </c>
      <c r="U35" s="35">
        <f t="shared" si="20"/>
        <v>68.787712561711473</v>
      </c>
      <c r="V35" s="35">
        <f t="shared" si="20"/>
        <v>73.918174665617613</v>
      </c>
      <c r="W35" s="35">
        <f t="shared" si="20"/>
        <v>80.802953391785877</v>
      </c>
      <c r="X35" s="35">
        <f t="shared" si="20"/>
        <v>66.274023558586478</v>
      </c>
      <c r="Y35" s="35">
        <f t="shared" si="20"/>
        <v>42.166602980512039</v>
      </c>
      <c r="Z35" s="35">
        <f t="shared" si="20"/>
        <v>61.381415760351075</v>
      </c>
      <c r="AA35" s="35">
        <f t="shared" si="20"/>
        <v>55.105973025048172</v>
      </c>
      <c r="AB35" s="35">
        <f t="shared" si="20"/>
        <v>54.485363550519359</v>
      </c>
      <c r="AC35" s="35"/>
      <c r="AD35" s="34">
        <v>1572</v>
      </c>
      <c r="AE35" s="34">
        <v>2510</v>
      </c>
      <c r="AF35" s="35"/>
      <c r="AG35" s="35">
        <f t="shared" ref="AG35:AH39" si="21">+AD35/AD$41*100</f>
        <v>55.352112676056343</v>
      </c>
      <c r="AH35" s="35">
        <f t="shared" si="21"/>
        <v>70.013947001394712</v>
      </c>
      <c r="AI35" s="36" t="s">
        <v>29</v>
      </c>
    </row>
    <row r="36" spans="1:35" x14ac:dyDescent="0.25">
      <c r="A36" s="8" t="s">
        <v>30</v>
      </c>
      <c r="B36" s="9">
        <v>0</v>
      </c>
      <c r="C36" s="9">
        <v>4</v>
      </c>
      <c r="D36" s="34">
        <v>86</v>
      </c>
      <c r="E36" s="34">
        <v>211</v>
      </c>
      <c r="F36" s="34">
        <v>36</v>
      </c>
      <c r="G36" s="34">
        <v>41</v>
      </c>
      <c r="H36" s="34">
        <v>38</v>
      </c>
      <c r="I36" s="34">
        <v>50</v>
      </c>
      <c r="J36" s="34">
        <v>69</v>
      </c>
      <c r="K36" s="34">
        <v>44</v>
      </c>
      <c r="L36" s="34">
        <v>24</v>
      </c>
      <c r="M36" s="34">
        <v>62</v>
      </c>
      <c r="N36" s="34">
        <v>78</v>
      </c>
      <c r="O36" s="28"/>
      <c r="P36" s="35">
        <f t="shared" si="20"/>
        <v>0</v>
      </c>
      <c r="Q36" s="35">
        <f t="shared" si="20"/>
        <v>0.79207920792079212</v>
      </c>
      <c r="R36" s="35">
        <f t="shared" si="20"/>
        <v>3.7802197802197806</v>
      </c>
      <c r="S36" s="35">
        <f t="shared" si="20"/>
        <v>8.1029185867895546</v>
      </c>
      <c r="T36" s="35">
        <f t="shared" si="20"/>
        <v>1.7647058823529411</v>
      </c>
      <c r="U36" s="35">
        <f t="shared" si="20"/>
        <v>2.2490400438837082</v>
      </c>
      <c r="V36" s="35">
        <f t="shared" si="20"/>
        <v>1.4948859166011015</v>
      </c>
      <c r="W36" s="35">
        <f t="shared" si="20"/>
        <v>1.1536686663590217</v>
      </c>
      <c r="X36" s="35">
        <f t="shared" si="20"/>
        <v>2.138871667699938</v>
      </c>
      <c r="Y36" s="35">
        <f t="shared" si="20"/>
        <v>0.84065724111578133</v>
      </c>
      <c r="Z36" s="35">
        <f t="shared" si="20"/>
        <v>0.45792787635947335</v>
      </c>
      <c r="AA36" s="35">
        <f t="shared" si="20"/>
        <v>1.9910083493898521</v>
      </c>
      <c r="AB36" s="35">
        <f t="shared" si="20"/>
        <v>2.4551463644948064</v>
      </c>
      <c r="AC36" s="35"/>
      <c r="AD36" s="34">
        <v>70</v>
      </c>
      <c r="AE36" s="34">
        <v>68</v>
      </c>
      <c r="AF36" s="35"/>
      <c r="AG36" s="35">
        <f t="shared" si="21"/>
        <v>2.464788732394366</v>
      </c>
      <c r="AH36" s="35">
        <f t="shared" si="21"/>
        <v>1.896792189679219</v>
      </c>
      <c r="AI36" s="36" t="s">
        <v>31</v>
      </c>
    </row>
    <row r="37" spans="1:35" x14ac:dyDescent="0.25">
      <c r="A37" s="8" t="s">
        <v>32</v>
      </c>
      <c r="B37" s="9">
        <v>43</v>
      </c>
      <c r="C37" s="9">
        <v>69</v>
      </c>
      <c r="D37" s="34">
        <v>83</v>
      </c>
      <c r="E37" s="34">
        <v>533</v>
      </c>
      <c r="F37" s="34">
        <v>73</v>
      </c>
      <c r="G37" s="34">
        <v>58</v>
      </c>
      <c r="H37" s="34">
        <v>54</v>
      </c>
      <c r="I37" s="34">
        <v>176</v>
      </c>
      <c r="J37" s="34">
        <v>251</v>
      </c>
      <c r="K37" s="34">
        <v>485</v>
      </c>
      <c r="L37" s="34">
        <v>1360</v>
      </c>
      <c r="M37" s="34">
        <v>851</v>
      </c>
      <c r="N37" s="34">
        <v>836</v>
      </c>
      <c r="O37" s="28"/>
      <c r="P37" s="35">
        <f t="shared" si="20"/>
        <v>15.19434628975265</v>
      </c>
      <c r="Q37" s="35">
        <f t="shared" si="20"/>
        <v>13.663366336633665</v>
      </c>
      <c r="R37" s="35">
        <f t="shared" si="20"/>
        <v>3.6483516483516483</v>
      </c>
      <c r="S37" s="35">
        <f t="shared" si="20"/>
        <v>20.468509984639017</v>
      </c>
      <c r="T37" s="35">
        <f t="shared" si="20"/>
        <v>3.5784313725490193</v>
      </c>
      <c r="U37" s="35">
        <f t="shared" si="20"/>
        <v>3.1815688425671973</v>
      </c>
      <c r="V37" s="35">
        <f t="shared" si="20"/>
        <v>2.1243115656963023</v>
      </c>
      <c r="W37" s="35">
        <f t="shared" si="20"/>
        <v>4.0609137055837561</v>
      </c>
      <c r="X37" s="35">
        <f t="shared" si="20"/>
        <v>7.780533168009919</v>
      </c>
      <c r="Y37" s="35">
        <f t="shared" si="20"/>
        <v>9.2663354986625901</v>
      </c>
      <c r="Z37" s="35">
        <f t="shared" si="20"/>
        <v>25.949246327036825</v>
      </c>
      <c r="AA37" s="35">
        <f t="shared" si="20"/>
        <v>27.328195247270394</v>
      </c>
      <c r="AB37" s="35">
        <f t="shared" si="20"/>
        <v>26.314132829713564</v>
      </c>
      <c r="AC37" s="35"/>
      <c r="AD37" s="34">
        <v>757</v>
      </c>
      <c r="AE37" s="34">
        <v>831</v>
      </c>
      <c r="AF37" s="35"/>
      <c r="AG37" s="35">
        <f t="shared" si="21"/>
        <v>26.654929577464788</v>
      </c>
      <c r="AH37" s="35">
        <f t="shared" si="21"/>
        <v>23.17991631799163</v>
      </c>
      <c r="AI37" s="36" t="s">
        <v>33</v>
      </c>
    </row>
    <row r="38" spans="1:35" x14ac:dyDescent="0.25">
      <c r="A38" s="8" t="s">
        <v>34</v>
      </c>
      <c r="B38" s="9">
        <v>4</v>
      </c>
      <c r="C38" s="9">
        <v>239</v>
      </c>
      <c r="D38" s="34">
        <v>485</v>
      </c>
      <c r="E38" s="34">
        <v>490</v>
      </c>
      <c r="F38" s="34">
        <v>394</v>
      </c>
      <c r="G38" s="34">
        <v>470</v>
      </c>
      <c r="H38" s="34">
        <v>569</v>
      </c>
      <c r="I38" s="34">
        <v>600</v>
      </c>
      <c r="J38" s="34">
        <v>768</v>
      </c>
      <c r="K38" s="34">
        <v>2483</v>
      </c>
      <c r="L38" s="34">
        <v>582</v>
      </c>
      <c r="M38" s="34">
        <v>432</v>
      </c>
      <c r="N38" s="34">
        <v>523</v>
      </c>
      <c r="O38" s="28"/>
      <c r="P38" s="35">
        <f t="shared" si="20"/>
        <v>1.4134275618374559</v>
      </c>
      <c r="Q38" s="35">
        <f t="shared" si="20"/>
        <v>47.326732673267323</v>
      </c>
      <c r="R38" s="35">
        <f t="shared" si="20"/>
        <v>21.318681318681318</v>
      </c>
      <c r="S38" s="35">
        <f t="shared" si="20"/>
        <v>18.817204301075268</v>
      </c>
      <c r="T38" s="35">
        <f t="shared" si="20"/>
        <v>19.313725490196081</v>
      </c>
      <c r="U38" s="35">
        <f t="shared" si="20"/>
        <v>25.781678551837629</v>
      </c>
      <c r="V38" s="35">
        <f t="shared" si="20"/>
        <v>22.383949645948071</v>
      </c>
      <c r="W38" s="35">
        <f t="shared" si="20"/>
        <v>13.844023996308261</v>
      </c>
      <c r="X38" s="35">
        <f t="shared" si="20"/>
        <v>23.80657160570366</v>
      </c>
      <c r="Y38" s="35">
        <f t="shared" si="20"/>
        <v>47.439816583874666</v>
      </c>
      <c r="Z38" s="35">
        <f t="shared" si="20"/>
        <v>11.104751001717229</v>
      </c>
      <c r="AA38" s="35">
        <f t="shared" si="20"/>
        <v>13.872832369942195</v>
      </c>
      <c r="AB38" s="35">
        <f t="shared" si="20"/>
        <v>16.462071136292099</v>
      </c>
      <c r="AC38" s="35"/>
      <c r="AD38" s="34">
        <v>433</v>
      </c>
      <c r="AE38" s="34">
        <v>162</v>
      </c>
      <c r="AF38" s="35"/>
      <c r="AG38" s="35">
        <f t="shared" si="21"/>
        <v>15.246478873239436</v>
      </c>
      <c r="AH38" s="35">
        <f t="shared" si="21"/>
        <v>4.5188284518828459</v>
      </c>
      <c r="AI38" s="36" t="s">
        <v>35</v>
      </c>
    </row>
    <row r="39" spans="1:35" x14ac:dyDescent="0.25">
      <c r="A39" s="8" t="s">
        <v>20</v>
      </c>
      <c r="B39" s="9">
        <f>+B41-B35-B36-B37-B38</f>
        <v>5</v>
      </c>
      <c r="C39" s="9">
        <f>+C41-C35-C36-C37-C38</f>
        <v>8</v>
      </c>
      <c r="D39" s="34">
        <f t="shared" ref="D39:N39" si="22">D41-D35-D36-D37-D38</f>
        <v>0</v>
      </c>
      <c r="E39" s="34">
        <f t="shared" si="22"/>
        <v>0</v>
      </c>
      <c r="F39" s="34">
        <f t="shared" si="22"/>
        <v>0</v>
      </c>
      <c r="G39" s="34">
        <f t="shared" si="22"/>
        <v>0</v>
      </c>
      <c r="H39" s="34">
        <f t="shared" si="22"/>
        <v>2</v>
      </c>
      <c r="I39" s="34">
        <f t="shared" si="22"/>
        <v>6</v>
      </c>
      <c r="J39" s="34">
        <f t="shared" si="22"/>
        <v>0</v>
      </c>
      <c r="K39" s="34">
        <f t="shared" si="22"/>
        <v>15</v>
      </c>
      <c r="L39" s="34">
        <f t="shared" si="22"/>
        <v>58</v>
      </c>
      <c r="M39" s="34">
        <f t="shared" si="22"/>
        <v>53</v>
      </c>
      <c r="N39" s="34">
        <f t="shared" si="22"/>
        <v>9</v>
      </c>
      <c r="O39" s="34"/>
      <c r="P39" s="35">
        <f t="shared" si="20"/>
        <v>1.7667844522968199</v>
      </c>
      <c r="Q39" s="35">
        <f t="shared" si="20"/>
        <v>1.5841584158415842</v>
      </c>
      <c r="R39" s="35">
        <f t="shared" si="20"/>
        <v>0</v>
      </c>
      <c r="S39" s="35">
        <f t="shared" si="20"/>
        <v>0</v>
      </c>
      <c r="T39" s="35">
        <f t="shared" si="20"/>
        <v>0</v>
      </c>
      <c r="U39" s="35">
        <f t="shared" si="20"/>
        <v>0</v>
      </c>
      <c r="V39" s="35">
        <f t="shared" si="20"/>
        <v>7.8678206136900075E-2</v>
      </c>
      <c r="W39" s="35">
        <f t="shared" si="20"/>
        <v>0.13844023996308261</v>
      </c>
      <c r="X39" s="35">
        <f t="shared" si="20"/>
        <v>0</v>
      </c>
      <c r="Y39" s="35">
        <f t="shared" si="20"/>
        <v>0.28658769583492549</v>
      </c>
      <c r="Z39" s="35">
        <f t="shared" si="20"/>
        <v>1.1066590345353939</v>
      </c>
      <c r="AA39" s="35">
        <f t="shared" si="20"/>
        <v>1.7019910083493899</v>
      </c>
      <c r="AB39" s="35">
        <f t="shared" si="20"/>
        <v>0.28328611898016998</v>
      </c>
      <c r="AC39" s="35"/>
      <c r="AD39" s="34">
        <f>AD41-AD35-AD36-AD37-AD38</f>
        <v>8</v>
      </c>
      <c r="AE39" s="34">
        <f>AE41-AE35-AE36-AE37-AE38</f>
        <v>14</v>
      </c>
      <c r="AF39" s="35"/>
      <c r="AG39" s="35">
        <f t="shared" si="21"/>
        <v>0.28169014084507044</v>
      </c>
      <c r="AH39" s="35">
        <f t="shared" si="21"/>
        <v>0.39051603905160392</v>
      </c>
      <c r="AI39" s="36" t="s">
        <v>21</v>
      </c>
    </row>
    <row r="40" spans="1:35" x14ac:dyDescent="0.25">
      <c r="A40" s="5"/>
      <c r="B40" s="9"/>
      <c r="C40" s="9"/>
      <c r="D40" s="50"/>
      <c r="E40" s="50"/>
      <c r="F40" s="34"/>
      <c r="G40" s="34"/>
      <c r="H40" s="34"/>
      <c r="I40" s="34"/>
      <c r="J40" s="34"/>
      <c r="K40" s="34"/>
      <c r="L40" s="34"/>
      <c r="M40" s="34"/>
      <c r="N40" s="34"/>
      <c r="O40" s="28"/>
      <c r="P40" s="28"/>
      <c r="Q40" s="28"/>
      <c r="R40" s="31"/>
      <c r="S40" s="31"/>
      <c r="T40" s="31"/>
      <c r="U40" s="31"/>
      <c r="V40" s="31"/>
      <c r="W40" s="31"/>
      <c r="X40" s="31"/>
      <c r="Y40" s="35"/>
      <c r="Z40" s="45"/>
      <c r="AA40" s="45"/>
      <c r="AB40" s="45"/>
      <c r="AC40" s="31"/>
      <c r="AD40" s="34"/>
      <c r="AE40" s="34"/>
      <c r="AF40" s="28"/>
      <c r="AG40" s="31"/>
      <c r="AH40" s="31"/>
      <c r="AI40" s="38"/>
    </row>
    <row r="41" spans="1:35" x14ac:dyDescent="0.25">
      <c r="A41" s="10" t="s">
        <v>22</v>
      </c>
      <c r="B41" s="13">
        <f t="shared" ref="B41:N41" si="23">+B21</f>
        <v>283</v>
      </c>
      <c r="C41" s="11">
        <f t="shared" si="23"/>
        <v>505</v>
      </c>
      <c r="D41" s="39">
        <f t="shared" si="23"/>
        <v>2275</v>
      </c>
      <c r="E41" s="39">
        <f t="shared" si="23"/>
        <v>2604</v>
      </c>
      <c r="F41" s="39">
        <f t="shared" si="23"/>
        <v>2040</v>
      </c>
      <c r="G41" s="39">
        <f t="shared" si="23"/>
        <v>1823</v>
      </c>
      <c r="H41" s="39">
        <f t="shared" si="23"/>
        <v>2542</v>
      </c>
      <c r="I41" s="39">
        <f t="shared" si="23"/>
        <v>4334</v>
      </c>
      <c r="J41" s="39">
        <f t="shared" si="23"/>
        <v>3226</v>
      </c>
      <c r="K41" s="39">
        <f t="shared" si="23"/>
        <v>5234</v>
      </c>
      <c r="L41" s="39">
        <f t="shared" si="23"/>
        <v>5241</v>
      </c>
      <c r="M41" s="39">
        <f t="shared" si="23"/>
        <v>3114</v>
      </c>
      <c r="N41" s="39">
        <f t="shared" si="23"/>
        <v>3177</v>
      </c>
      <c r="O41" s="39"/>
      <c r="P41" s="41">
        <f>+B41/B$41*100</f>
        <v>100</v>
      </c>
      <c r="Q41" s="41">
        <f>+C41/C$41*100</f>
        <v>100</v>
      </c>
      <c r="R41" s="48">
        <f t="shared" ref="R41:X41" si="24">+D41/D$41*100</f>
        <v>100</v>
      </c>
      <c r="S41" s="48">
        <f t="shared" si="24"/>
        <v>100</v>
      </c>
      <c r="T41" s="48">
        <f t="shared" si="24"/>
        <v>100</v>
      </c>
      <c r="U41" s="48">
        <f t="shared" si="24"/>
        <v>100</v>
      </c>
      <c r="V41" s="48">
        <f t="shared" si="24"/>
        <v>100</v>
      </c>
      <c r="W41" s="48">
        <f t="shared" si="24"/>
        <v>100</v>
      </c>
      <c r="X41" s="48">
        <f t="shared" si="24"/>
        <v>100</v>
      </c>
      <c r="Y41" s="41">
        <f>+K41/K$41*100</f>
        <v>100</v>
      </c>
      <c r="Z41" s="41">
        <f>+L41/L$41*100</f>
        <v>100</v>
      </c>
      <c r="AA41" s="41">
        <f>+M41/M$41*100</f>
        <v>100</v>
      </c>
      <c r="AB41" s="41">
        <f>+N41/N$41*100</f>
        <v>100</v>
      </c>
      <c r="AC41" s="48"/>
      <c r="AD41" s="39">
        <f>+AD21</f>
        <v>2840</v>
      </c>
      <c r="AE41" s="39">
        <f>+AE21</f>
        <v>3585</v>
      </c>
      <c r="AF41" s="41"/>
      <c r="AG41" s="48">
        <f>+AD41/AD$41*100</f>
        <v>100</v>
      </c>
      <c r="AH41" s="48">
        <f>+AE41/AE$41*100</f>
        <v>100</v>
      </c>
      <c r="AI41" s="42" t="s">
        <v>23</v>
      </c>
    </row>
    <row r="42" spans="1:35" x14ac:dyDescent="0.25">
      <c r="A42" s="15" t="s">
        <v>36</v>
      </c>
      <c r="AI42" s="51" t="s">
        <v>37</v>
      </c>
    </row>
  </sheetData>
  <mergeCells count="16">
    <mergeCell ref="B4:D4"/>
    <mergeCell ref="P4:R4"/>
    <mergeCell ref="B24:D24"/>
    <mergeCell ref="P24:R24"/>
    <mergeCell ref="B3:N3"/>
    <mergeCell ref="B23:N23"/>
    <mergeCell ref="P3:AB3"/>
    <mergeCell ref="P23:AB23"/>
    <mergeCell ref="AG24:AH24"/>
    <mergeCell ref="AD3:AE3"/>
    <mergeCell ref="AG3:AH3"/>
    <mergeCell ref="AD4:AE4"/>
    <mergeCell ref="AG4:AH4"/>
    <mergeCell ref="AD23:AE23"/>
    <mergeCell ref="AG23:AH23"/>
    <mergeCell ref="AD24:AE24"/>
  </mergeCells>
  <conditionalFormatting sqref="AJ9:AK9">
    <cfRule type="expression" dxfId="0" priority="1" stopIfTrue="1">
      <formula>CheckInvalidData(AJ9)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Uğur AVŞAR</cp:lastModifiedBy>
  <cp:lastPrinted>2012-09-26T12:55:20Z</cp:lastPrinted>
  <dcterms:created xsi:type="dcterms:W3CDTF">2010-12-16T14:48:08Z</dcterms:created>
  <dcterms:modified xsi:type="dcterms:W3CDTF">2019-01-23T09:14:35Z</dcterms:modified>
</cp:coreProperties>
</file>