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285" windowWidth="7650" windowHeight="6660" activeTab="0"/>
  </bookViews>
  <sheets>
    <sheet name="T 5.5" sheetId="1" r:id="rId1"/>
    <sheet name="Module1" sheetId="2" state="veryHidden" r:id="rId2"/>
  </sheets>
  <definedNames>
    <definedName name="_xlnm.Print_Area" localSheetId="0">'T 5.5'!$A$1:$AS$56,'T 5.5'!$A$60:$AS$102</definedName>
  </definedNames>
  <calcPr fullCalcOnLoad="1"/>
</workbook>
</file>

<file path=xl/sharedStrings.xml><?xml version="1.0" encoding="utf-8"?>
<sst xmlns="http://schemas.openxmlformats.org/spreadsheetml/2006/main" count="317" uniqueCount="248">
  <si>
    <t>(Milyon Dolar)</t>
  </si>
  <si>
    <t>( In Millions of Dollars)</t>
  </si>
  <si>
    <t>Yıllık</t>
  </si>
  <si>
    <t>(Annual)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</si>
  <si>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</si>
  <si>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</si>
  <si>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</si>
  <si>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</si>
  <si>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</si>
  <si>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</si>
  <si>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</si>
  <si>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</si>
  <si>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</si>
  <si>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0.  Canlı hayvanlar ve gıda maddeleri</t>
  </si>
  <si>
    <t>0.  Food and live animals</t>
  </si>
  <si>
    <t>00</t>
  </si>
  <si>
    <t>Canlı hayvanlar  (03. bölüm hariç)</t>
  </si>
  <si>
    <t>Live animals other than animals of division 03</t>
  </si>
  <si>
    <t>01</t>
  </si>
  <si>
    <t>Et ve et ürünleri</t>
  </si>
  <si>
    <t>Meat and meat preparations</t>
  </si>
  <si>
    <t>02</t>
  </si>
  <si>
    <t>Süt, süt ürünleri ve kuş yumurtaları</t>
  </si>
  <si>
    <t>Dairy products and birds eggs</t>
  </si>
  <si>
    <t>03</t>
  </si>
  <si>
    <t>Balık, yumuşakça, kabuklu ve omurgasızlar</t>
  </si>
  <si>
    <t>Fish, crustaceans, molluscs and aquatic invertebrates,</t>
  </si>
  <si>
    <t>04</t>
  </si>
  <si>
    <t>Hububat ve hububattan hazırlanmış ürünler</t>
  </si>
  <si>
    <t>Cereals and cereal preparations</t>
  </si>
  <si>
    <t>05</t>
  </si>
  <si>
    <t>Meyve ve sebzeler</t>
  </si>
  <si>
    <t>Fruits and vegetables</t>
  </si>
  <si>
    <t>06</t>
  </si>
  <si>
    <t>Şeker, şeker ürünleri ve bal</t>
  </si>
  <si>
    <t>Sugar, sugar preparations and honey</t>
  </si>
  <si>
    <t>07</t>
  </si>
  <si>
    <t>Kahve, çay, kakao, baharat vb. ürünleri</t>
  </si>
  <si>
    <t>Coffee, tea, cocoa, spices and manufactures thereof</t>
  </si>
  <si>
    <t>08</t>
  </si>
  <si>
    <t xml:space="preserve">Hayvanlar için gıda maddeleri </t>
  </si>
  <si>
    <t>Feeding stuff for animals</t>
  </si>
  <si>
    <t>09</t>
  </si>
  <si>
    <t>Çeşitli yenebilir ürünler vb. hazırlanmış ürünler</t>
  </si>
  <si>
    <t>Miscellaneous edible products and prepar.</t>
  </si>
  <si>
    <t>1.  İçkiler ve tütün</t>
  </si>
  <si>
    <t>1.  Beverages and tobacco</t>
  </si>
  <si>
    <t>11</t>
  </si>
  <si>
    <t>İçkiler</t>
  </si>
  <si>
    <t>Beverages</t>
  </si>
  <si>
    <t>12</t>
  </si>
  <si>
    <t>Tütün ve tütün mamulleri</t>
  </si>
  <si>
    <t>Tobacco and tobacco manufactures</t>
  </si>
  <si>
    <t>2.  Akaryakıt hariç, yenilmeyen hammaddeler</t>
  </si>
  <si>
    <t>2.  Crude materials, inedible, except fuels</t>
  </si>
  <si>
    <t>İşlenmemiş kösele, deri ve kürk</t>
  </si>
  <si>
    <t>21</t>
  </si>
  <si>
    <t xml:space="preserve">Hides,skins and furskins, raw </t>
  </si>
  <si>
    <t>Yağlı tohumlar ve yağ veren meyvalar</t>
  </si>
  <si>
    <t>22</t>
  </si>
  <si>
    <t>Oil seeds and oleaginous fruits</t>
  </si>
  <si>
    <t>Ham kauçuk (sentetik ve rejenere kauçuk dahil)</t>
  </si>
  <si>
    <t>23</t>
  </si>
  <si>
    <t>Crude rubber (including synthetic, reclaimed)</t>
  </si>
  <si>
    <t>Mantar, odun ve kereste</t>
  </si>
  <si>
    <t>24</t>
  </si>
  <si>
    <t>Cork and wood</t>
  </si>
  <si>
    <t>Kağıt hamuru ve kullanılmış kağıt</t>
  </si>
  <si>
    <t>25</t>
  </si>
  <si>
    <t>Pulp and waste paper</t>
  </si>
  <si>
    <t>Dokuma elyafı (yün topları hariç) vb. artıkları</t>
  </si>
  <si>
    <t>26</t>
  </si>
  <si>
    <t>Textile fibres (other than wool tops) and their wastes</t>
  </si>
  <si>
    <t>27</t>
  </si>
  <si>
    <t>Metal cevherleri, döküntü ve hurdaları</t>
  </si>
  <si>
    <t>28</t>
  </si>
  <si>
    <t>Metalliferous ores and metal scrap</t>
  </si>
  <si>
    <t>29</t>
  </si>
  <si>
    <t>Crude animal and vegetable materials, n.e.s</t>
  </si>
  <si>
    <t>3.  Mineral fuels, lubricants and related materials</t>
  </si>
  <si>
    <t>Taş, kok ve briket kömürü</t>
  </si>
  <si>
    <t>32</t>
  </si>
  <si>
    <t>Coal, coke and briquettes</t>
  </si>
  <si>
    <t>Petrol ve petrolden elde edilen ürünler</t>
  </si>
  <si>
    <t>33</t>
  </si>
  <si>
    <t>Petroleum, petroleum products and related</t>
  </si>
  <si>
    <t>Doğalgaz ve mamul gaz</t>
  </si>
  <si>
    <t>34</t>
  </si>
  <si>
    <t>Gas, natural and manufactured</t>
  </si>
  <si>
    <t>Elektrik enerjisi</t>
  </si>
  <si>
    <t>-</t>
  </si>
  <si>
    <t>35</t>
  </si>
  <si>
    <t>Electric current</t>
  </si>
  <si>
    <t>4.  Hayvansal ve bitkisel katı ve sıvı yağlar ve mumlar</t>
  </si>
  <si>
    <t>4.  Animal and vegetable oils, fats and waxes</t>
  </si>
  <si>
    <t>Hayvansal sıvı ve katı yağlar</t>
  </si>
  <si>
    <t>41</t>
  </si>
  <si>
    <t>Animal oils and fats</t>
  </si>
  <si>
    <t>42</t>
  </si>
  <si>
    <t>İşlenmiş yağ, mum, vb. yenilmeyen karışımları</t>
  </si>
  <si>
    <t>43</t>
  </si>
  <si>
    <t>Animal and vegetable fats and oils, processed; waxes</t>
  </si>
  <si>
    <t>5.  Başka yerde belirtilmeyen kimya sanayi ürünleri</t>
  </si>
  <si>
    <t>5.  Chemicals and related products, n.e.s.</t>
  </si>
  <si>
    <t>Organik kimyasal ürünler</t>
  </si>
  <si>
    <t>51</t>
  </si>
  <si>
    <t>Organic chemicals</t>
  </si>
  <si>
    <t>İnorganik kimyasal ürünler</t>
  </si>
  <si>
    <t>52</t>
  </si>
  <si>
    <t>Inorganic chemicals</t>
  </si>
  <si>
    <t>Debagat ve boyacılıkta kullanılan ürünler</t>
  </si>
  <si>
    <t>53</t>
  </si>
  <si>
    <t>Dyeing, tanning and colouring materials</t>
  </si>
  <si>
    <t>Tıp ve eczacılık ürünleri</t>
  </si>
  <si>
    <t>54</t>
  </si>
  <si>
    <t>Medicinal and pharmaceutical products</t>
  </si>
  <si>
    <t>55</t>
  </si>
  <si>
    <t>Gübreler (272. grubun dışındakiler)</t>
  </si>
  <si>
    <t>56</t>
  </si>
  <si>
    <t>Fertilizers (other than those of group 272)</t>
  </si>
  <si>
    <t>İlk şekildeki plastikler</t>
  </si>
  <si>
    <t>57</t>
  </si>
  <si>
    <t>Plastics in primary forms</t>
  </si>
  <si>
    <t>İlk şekilde olmayan plastikler</t>
  </si>
  <si>
    <t>58</t>
  </si>
  <si>
    <t>Plastics in non-primary forms</t>
  </si>
  <si>
    <t>Başka yerde belirtilmeyen kimyasal madde ve ürünler</t>
  </si>
  <si>
    <t>59</t>
  </si>
  <si>
    <t>Chemical materials and products, n.e.s</t>
  </si>
  <si>
    <t>Tablo: V.5- İthalatın Uluslararası Standart Ticaret Sınıflamasına Göre Dağılımı (SITC, Rev.3) (Devam)</t>
  </si>
  <si>
    <t>Table: V.5- Imports By Standard International Trade Classification (SITC, Rev.3) (Continued)</t>
  </si>
  <si>
    <t>6.  Başlıca sınıflara ayrılarak işlenmiş mallar</t>
  </si>
  <si>
    <t>6.  Manufactured goods classified chiefly by material</t>
  </si>
  <si>
    <t>61</t>
  </si>
  <si>
    <t>Başka yerde belirtilmeyen deri, işlenmiş kürk</t>
  </si>
  <si>
    <t>Leather, leather manufactures, n.e.s. and dressed</t>
  </si>
  <si>
    <t>62</t>
  </si>
  <si>
    <t>Başka yerde belirtilmeyen kauçuk eşya</t>
  </si>
  <si>
    <t>Rubber manufactures, n.e.s.</t>
  </si>
  <si>
    <t>63</t>
  </si>
  <si>
    <t>Mantar, ahşaptan eşya (mobilya hariç)</t>
  </si>
  <si>
    <t>Cork and wood manufactures (excluding furniture)</t>
  </si>
  <si>
    <t>64</t>
  </si>
  <si>
    <t>65</t>
  </si>
  <si>
    <t>66</t>
  </si>
  <si>
    <t>Non-metallic mineral manufactures, n.e.s.</t>
  </si>
  <si>
    <t>67</t>
  </si>
  <si>
    <t>Demir ve çelik</t>
  </si>
  <si>
    <t>Iron and steel</t>
  </si>
  <si>
    <t>68</t>
  </si>
  <si>
    <t>Demir ihtiva etmeyen madenler</t>
  </si>
  <si>
    <t>Non-ferrous metals</t>
  </si>
  <si>
    <t>69</t>
  </si>
  <si>
    <t>Başka yerde belirtilmeyen madenden mamul eşyalar</t>
  </si>
  <si>
    <t>Manufactures of metals, n.e.s.</t>
  </si>
  <si>
    <t>7.  Makine ve ulaştırma araçları</t>
  </si>
  <si>
    <t>7.  Machinery  and transport equipment</t>
  </si>
  <si>
    <t>71</t>
  </si>
  <si>
    <t>Güç üreten makineler ve araçlar</t>
  </si>
  <si>
    <t>Power generating machinery and equipment</t>
  </si>
  <si>
    <t>72</t>
  </si>
  <si>
    <t>Belirli sanayiler için özelliği olan makine ve cihazlar</t>
  </si>
  <si>
    <t>Machinery specialized for particular industries</t>
  </si>
  <si>
    <t>73</t>
  </si>
  <si>
    <t>Metal işleme makineleri</t>
  </si>
  <si>
    <t>Metal working machinery</t>
  </si>
  <si>
    <t>74</t>
  </si>
  <si>
    <t>Başka yerde belirtilmeyen genel endüstri makine.</t>
  </si>
  <si>
    <t>75</t>
  </si>
  <si>
    <t>Büro makineleri, otomatik veri işleme makineleri</t>
  </si>
  <si>
    <t>76</t>
  </si>
  <si>
    <t>77</t>
  </si>
  <si>
    <t>78</t>
  </si>
  <si>
    <t>Road vehicles (including air-cushion vehicles)</t>
  </si>
  <si>
    <t>79</t>
  </si>
  <si>
    <t>Diğer taşıt araçları</t>
  </si>
  <si>
    <t>Other transport equipment</t>
  </si>
  <si>
    <t>8.  Çeşitli mamül eşya</t>
  </si>
  <si>
    <t>8.  Miscellaneous manufactured articles</t>
  </si>
  <si>
    <t>81</t>
  </si>
  <si>
    <t>82</t>
  </si>
  <si>
    <t>Mobilya, yatak takımı, yatak payandaları ve yastıkları</t>
  </si>
  <si>
    <t xml:space="preserve">Furniture,bedding, mattress supports and cushions </t>
  </si>
  <si>
    <t>83</t>
  </si>
  <si>
    <t>Seyahat eşyaları,el çantaları vb. taşıyıcı eşya</t>
  </si>
  <si>
    <t>Travel goods,handbags and similar containers</t>
  </si>
  <si>
    <t>84</t>
  </si>
  <si>
    <t>Giyim eşyaları ve bunların aksesuarları</t>
  </si>
  <si>
    <t>Articles of apparel and clothing accessories</t>
  </si>
  <si>
    <t>85</t>
  </si>
  <si>
    <t>Ayakkabılar</t>
  </si>
  <si>
    <t>Footwear</t>
  </si>
  <si>
    <t>87</t>
  </si>
  <si>
    <t>88</t>
  </si>
  <si>
    <t>89</t>
  </si>
  <si>
    <t>Başka yerde belirtilmeyen çeşitli mamül eşyalar</t>
  </si>
  <si>
    <t>Miscellaneous manufactured articles, n.e.s.</t>
  </si>
  <si>
    <t>Toplam</t>
  </si>
  <si>
    <t>Total</t>
  </si>
  <si>
    <t>(*) : For several purpose 562.3 million dollar import excluded in the SITC Rev. 3 classification.</t>
  </si>
  <si>
    <t>Yüzde Değ.</t>
  </si>
  <si>
    <t>Annual</t>
  </si>
  <si>
    <t>Kaynak: TÜİK</t>
  </si>
  <si>
    <t>Source: TURKSTAT</t>
  </si>
  <si>
    <t>Ham gübre ve maden (kömür, petrol ve değerli taşlar hariç)</t>
  </si>
  <si>
    <t>Crude fertilizers and crude ores (excluding coal,petroleum and precious stones)</t>
  </si>
  <si>
    <t>Fixed vegetable fats and oils, crude refined or fractionated</t>
  </si>
  <si>
    <t>İşlem görmemiş bitkisel yağlar, rafine edilmiş, fraksiyonlara ayrılmış</t>
  </si>
  <si>
    <t>Uçucu yağ, rezinoit, parfümeri, kozmetik, tuvalet müstahzarlar</t>
  </si>
  <si>
    <t>Essential oils,resinoids and perfume materials; toilet, polishing and cleansing preparations</t>
  </si>
  <si>
    <t>Başka yerde belirtilmeyen işlenmemiş tarımsal ürünler</t>
  </si>
  <si>
    <t>Haberleşme,sesi kaydetme ve kaydedilen sesi tekrar vermeye yarayan aletler</t>
  </si>
  <si>
    <t>Elektrik makine, cihaz ve alet, vb. aksam ve parçaları</t>
  </si>
  <si>
    <t>Kara taşıtları (hava yastıklı taşıtlar dahil)</t>
  </si>
  <si>
    <t>Kağıt,karton ve kağıt hamurundan, kağıt veya kartondan eşya</t>
  </si>
  <si>
    <t>Başka yerde belirtilmeyen tekstil iplikleri, kumaşlar, şekil verilmiş mensucattan eşyalar</t>
  </si>
  <si>
    <t>Başka yerde belirtilmeyen metal olmayan maddeden yapılmış eşyalar</t>
  </si>
  <si>
    <t xml:space="preserve">Prefabrik yapı;sıhhi su tesisatı, ısıtma ve sabit aydınlatma cihazları </t>
  </si>
  <si>
    <t>Başka yerde belirtilmeyen mesleki, ilmi, kontrol aletleri ve cihazları</t>
  </si>
  <si>
    <t>Fotoğraf malzemeleri, optik eşyalar; kol ve duvar saatleri</t>
  </si>
  <si>
    <t>9.  SITC'de hiç bir yerde sınıflandırılmamış eşya ve mamüller</t>
  </si>
  <si>
    <t>Paper , paperboard and articles of paper pulp, of paper or of paperboard</t>
  </si>
  <si>
    <t>Textile yarn, fabrics, made-up articles, n.e.s. and related products</t>
  </si>
  <si>
    <t>General industrial machinery and equipment, n.e.s. And machine parts, n.e.s.</t>
  </si>
  <si>
    <t>Office machines and automatic data processing machines</t>
  </si>
  <si>
    <t>Telecommunications and sound recording and reproducing apparatus and equipment</t>
  </si>
  <si>
    <t>Electrical machinery, apparatus and appliances, n.e.s. and electrical parts thereof</t>
  </si>
  <si>
    <t>Prefabricated buildings; sanitary, plumbing, heating and lighting fixtures and fittings, n.e.s.</t>
  </si>
  <si>
    <t>Professional, scientific and controlling instruments and apparatus, n.e.s.</t>
  </si>
  <si>
    <t>Photographic apparatus, equipment and supplies and optical goods, watches and clocks</t>
  </si>
  <si>
    <t>9.  Commodities and transactions not classified elsewhere in the SITC</t>
  </si>
  <si>
    <t>3.  Mineral yakıtlar, yağlar vb. ilgili maddeler</t>
  </si>
  <si>
    <t>Yüzde Değişim</t>
  </si>
  <si>
    <t>Percentage Change</t>
  </si>
  <si>
    <t>Gizli veri</t>
  </si>
  <si>
    <t>Perc. Chan.</t>
  </si>
  <si>
    <t>16/15</t>
  </si>
  <si>
    <t>17/16</t>
  </si>
  <si>
    <t>18/17</t>
  </si>
  <si>
    <t>19/18</t>
  </si>
  <si>
    <t>2018</t>
  </si>
  <si>
    <t>Ocak-Mart</t>
  </si>
  <si>
    <t>January-March</t>
  </si>
  <si>
    <t xml:space="preserve">*2013 yılı öncesi veriler Özel Ticaret Sistemine göre verilmektedir. </t>
  </si>
  <si>
    <t>**Data before 2013 is given according to Private Trade System</t>
  </si>
  <si>
    <t>20/19</t>
  </si>
  <si>
    <t>Tablo: V.5- İthalatın Uluslararası Standart Ticaret Sınıflamasına Göre Dağılımı (SITC, Rev.3)*</t>
  </si>
  <si>
    <t>Table: V.5- Imports by Standard International Trade Classification (SITC, Rev.3)**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</si>
</sst>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General_)"/>
    <numFmt numFmtId="181" formatCode="#,##0.0"/>
    <numFmt numFmtId="182" formatCode="#,##0.0\ _T_L;\-#,##0.0\ _T_L"/>
    <numFmt numFmtId="183" formatCode="#\ ###\ ###\ ##0"/>
    <numFmt numFmtId="184" formatCode="0.0"/>
    <numFmt numFmtId="185" formatCode="###\ ###\ ###\ ##0"/>
  </numFmts>
  <fonts count="48">
    <font>
      <sz val="10"/>
      <name val="Courier"/>
      <family val="0"/>
    </font>
    <font>
      <sz val="11"/>
      <color indexed="8"/>
      <name val="Calibri"/>
      <family val="2"/>
    </font>
    <font>
      <b/>
      <sz val="12"/>
      <name val="Arial TUR"/>
      <family val="2"/>
    </font>
    <font>
      <sz val="12"/>
      <name val="Arial TUR"/>
      <family val="2"/>
    </font>
    <font>
      <b/>
      <sz val="12"/>
      <name val="Arial Tur"/>
      <family val="0"/>
    </font>
    <font>
      <b/>
      <sz val="11"/>
      <name val="Arial Tur"/>
      <family val="2"/>
    </font>
    <font>
      <sz val="10"/>
      <name val="Arial Tur"/>
      <family val="2"/>
    </font>
    <font>
      <sz val="12"/>
      <name val="Arial"/>
      <family val="2"/>
    </font>
    <font>
      <b/>
      <sz val="16"/>
      <name val="Arial Tur"/>
      <family val="2"/>
    </font>
    <font>
      <sz val="13"/>
      <name val="Arial Tur"/>
      <family val="2"/>
    </font>
    <font>
      <sz val="13"/>
      <name val="Arial"/>
      <family val="2"/>
    </font>
    <font>
      <b/>
      <sz val="13"/>
      <name val="Arial Tur"/>
      <family val="2"/>
    </font>
    <font>
      <b/>
      <sz val="13"/>
      <name val="Arial"/>
      <family val="2"/>
    </font>
    <font>
      <sz val="10"/>
      <name val="Arial"/>
      <family val="2"/>
    </font>
    <font>
      <sz val="12"/>
      <name val="Arial Tur"/>
      <family val="0"/>
    </font>
    <font>
      <b/>
      <sz val="14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13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6">
    <xf numFmtId="37" fontId="0" fillId="0" borderId="0" xfId="0" applyAlignment="1">
      <alignment/>
    </xf>
    <xf numFmtId="37" fontId="2" fillId="0" borderId="0" xfId="0" applyFont="1" applyBorder="1" applyAlignment="1" applyProtection="1" quotePrefix="1">
      <alignment horizontal="left" vertical="center"/>
      <protection/>
    </xf>
    <xf numFmtId="37" fontId="2" fillId="0" borderId="0" xfId="0" applyFont="1" applyBorder="1" applyAlignment="1">
      <alignment vertical="center"/>
    </xf>
    <xf numFmtId="37" fontId="3" fillId="0" borderId="0" xfId="0" applyFont="1" applyBorder="1" applyAlignment="1">
      <alignment vertical="center"/>
    </xf>
    <xf numFmtId="37" fontId="3" fillId="0" borderId="0" xfId="0" applyFont="1" applyBorder="1" applyAlignment="1" applyProtection="1" quotePrefix="1">
      <alignment horizontal="left" vertical="center"/>
      <protection/>
    </xf>
    <xf numFmtId="37" fontId="2" fillId="0" borderId="0" xfId="0" applyFont="1" applyBorder="1" applyAlignment="1" quotePrefix="1">
      <alignment horizontal="left" vertical="center"/>
    </xf>
    <xf numFmtId="37" fontId="2" fillId="0" borderId="0" xfId="0" applyFont="1" applyBorder="1" applyAlignment="1" applyProtection="1" quotePrefix="1">
      <alignment horizontal="right" vertical="center"/>
      <protection/>
    </xf>
    <xf numFmtId="3" fontId="3" fillId="0" borderId="0" xfId="0" applyNumberFormat="1" applyFont="1" applyBorder="1" applyAlignment="1" applyProtection="1" quotePrefix="1">
      <alignment horizontal="right" vertical="center"/>
      <protection/>
    </xf>
    <xf numFmtId="37" fontId="5" fillId="0" borderId="0" xfId="0" applyFont="1" applyBorder="1" applyAlignment="1">
      <alignment vertical="center"/>
    </xf>
    <xf numFmtId="37" fontId="2" fillId="0" borderId="10" xfId="0" applyFont="1" applyBorder="1" applyAlignment="1" quotePrefix="1">
      <alignment horizontal="left" vertical="center"/>
    </xf>
    <xf numFmtId="37" fontId="2" fillId="0" borderId="10" xfId="0" applyFont="1" applyBorder="1" applyAlignment="1" applyProtection="1" quotePrefix="1">
      <alignment horizontal="right" vertical="center"/>
      <protection/>
    </xf>
    <xf numFmtId="3" fontId="2" fillId="0" borderId="0" xfId="0" applyNumberFormat="1" applyFont="1" applyBorder="1" applyAlignment="1" applyProtection="1">
      <alignment horizontal="left" vertical="center"/>
      <protection/>
    </xf>
    <xf numFmtId="3" fontId="4" fillId="0" borderId="0" xfId="0" applyNumberFormat="1" applyFont="1" applyBorder="1" applyAlignment="1" applyProtection="1">
      <alignment horizontal="left" vertical="center"/>
      <protection/>
    </xf>
    <xf numFmtId="3" fontId="2" fillId="0" borderId="0" xfId="0" applyNumberFormat="1" applyFont="1" applyBorder="1" applyAlignment="1">
      <alignment horizontal="left" vertical="center"/>
    </xf>
    <xf numFmtId="37" fontId="2" fillId="0" borderId="11" xfId="0" applyFont="1" applyBorder="1" applyAlignment="1" quotePrefix="1">
      <alignment horizontal="left" vertical="center"/>
    </xf>
    <xf numFmtId="37" fontId="2" fillId="0" borderId="11" xfId="0" applyFont="1" applyBorder="1" applyAlignment="1" applyProtection="1">
      <alignment horizontal="left" vertical="center"/>
      <protection/>
    </xf>
    <xf numFmtId="37" fontId="2" fillId="0" borderId="11" xfId="0" applyFont="1" applyBorder="1" applyAlignment="1" applyProtection="1" quotePrefix="1">
      <alignment horizontal="left" vertical="center"/>
      <protection/>
    </xf>
    <xf numFmtId="37" fontId="2" fillId="0" borderId="11" xfId="0" applyFont="1" applyBorder="1" applyAlignment="1">
      <alignment vertical="center"/>
    </xf>
    <xf numFmtId="181" fontId="2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>
      <alignment vertical="center"/>
    </xf>
    <xf numFmtId="37" fontId="2" fillId="0" borderId="0" xfId="0" applyFont="1" applyAlignment="1" quotePrefix="1">
      <alignment horizontal="left"/>
    </xf>
    <xf numFmtId="37" fontId="2" fillId="0" borderId="10" xfId="0" applyFont="1" applyBorder="1" applyAlignment="1" applyProtection="1" quotePrefix="1">
      <alignment horizontal="left" vertical="center"/>
      <protection/>
    </xf>
    <xf numFmtId="37" fontId="2" fillId="0" borderId="10" xfId="0" applyFont="1" applyBorder="1" applyAlignment="1">
      <alignment horizontal="right" vertical="center"/>
    </xf>
    <xf numFmtId="37" fontId="2" fillId="0" borderId="10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0" xfId="0" applyNumberFormat="1" applyFont="1" applyBorder="1" applyAlignment="1" applyProtection="1" quotePrefix="1">
      <alignment horizontal="right" vertical="center"/>
      <protection/>
    </xf>
    <xf numFmtId="37" fontId="5" fillId="0" borderId="12" xfId="0" applyFont="1" applyBorder="1" applyAlignment="1" applyProtection="1" quotePrefix="1">
      <alignment horizontal="left" vertical="center"/>
      <protection/>
    </xf>
    <xf numFmtId="37" fontId="5" fillId="0" borderId="10" xfId="0" applyFont="1" applyBorder="1" applyAlignment="1">
      <alignment vertical="center"/>
    </xf>
    <xf numFmtId="3" fontId="2" fillId="0" borderId="13" xfId="0" applyNumberFormat="1" applyFont="1" applyBorder="1" applyAlignment="1" applyProtection="1">
      <alignment horizontal="right" vertical="center"/>
      <protection/>
    </xf>
    <xf numFmtId="3" fontId="2" fillId="0" borderId="13" xfId="0" applyNumberFormat="1" applyFont="1" applyBorder="1" applyAlignment="1" applyProtection="1" quotePrefix="1">
      <alignment horizontal="right" vertical="center"/>
      <protection/>
    </xf>
    <xf numFmtId="37" fontId="2" fillId="0" borderId="0" xfId="0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 applyProtection="1">
      <alignment horizontal="left" vertical="center"/>
      <protection/>
    </xf>
    <xf numFmtId="37" fontId="6" fillId="0" borderId="0" xfId="0" applyFont="1" applyBorder="1" applyAlignment="1">
      <alignment vertical="center"/>
    </xf>
    <xf numFmtId="181" fontId="3" fillId="0" borderId="0" xfId="0" applyNumberFormat="1" applyFont="1" applyBorder="1" applyAlignment="1" applyProtection="1">
      <alignment horizontal="right" vertical="center"/>
      <protection/>
    </xf>
    <xf numFmtId="181" fontId="3" fillId="0" borderId="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/>
    </xf>
    <xf numFmtId="181" fontId="3" fillId="0" borderId="10" xfId="0" applyNumberFormat="1" applyFont="1" applyBorder="1" applyAlignment="1" applyProtection="1">
      <alignment horizontal="right" vertical="center"/>
      <protection/>
    </xf>
    <xf numFmtId="181" fontId="3" fillId="0" borderId="0" xfId="0" applyNumberFormat="1" applyFont="1" applyBorder="1" applyAlignment="1" applyProtection="1" quotePrefix="1">
      <alignment horizontal="right" vertical="center"/>
      <protection/>
    </xf>
    <xf numFmtId="37" fontId="3" fillId="0" borderId="11" xfId="0" applyFont="1" applyBorder="1" applyAlignment="1" applyProtection="1" quotePrefix="1">
      <alignment horizontal="right" vertical="center"/>
      <protection/>
    </xf>
    <xf numFmtId="0" fontId="3" fillId="0" borderId="11" xfId="0" applyNumberFormat="1" applyFont="1" applyBorder="1" applyAlignment="1" applyProtection="1">
      <alignment horizontal="right" vertical="center"/>
      <protection/>
    </xf>
    <xf numFmtId="37" fontId="3" fillId="0" borderId="0" xfId="0" applyFont="1" applyBorder="1" applyAlignment="1" applyProtection="1">
      <alignment horizontal="left" vertical="center"/>
      <protection/>
    </xf>
    <xf numFmtId="37" fontId="3" fillId="0" borderId="0" xfId="0" applyFont="1" applyBorder="1" applyAlignment="1" applyProtection="1" quotePrefix="1">
      <alignment horizontal="right" vertical="center"/>
      <protection/>
    </xf>
    <xf numFmtId="3" fontId="3" fillId="0" borderId="12" xfId="0" applyNumberFormat="1" applyFont="1" applyBorder="1" applyAlignment="1" applyProtection="1">
      <alignment horizontal="left" vertical="center"/>
      <protection/>
    </xf>
    <xf numFmtId="37" fontId="8" fillId="0" borderId="0" xfId="0" applyFont="1" applyBorder="1" applyAlignment="1" applyProtection="1" quotePrefix="1">
      <alignment horizontal="left" vertical="center"/>
      <protection/>
    </xf>
    <xf numFmtId="37" fontId="2" fillId="0" borderId="0" xfId="0" applyFont="1" applyAlignment="1">
      <alignment horizontal="right"/>
    </xf>
    <xf numFmtId="37" fontId="8" fillId="0" borderId="10" xfId="0" applyFont="1" applyBorder="1" applyAlignment="1" applyProtection="1" quotePrefix="1">
      <alignment horizontal="left" vertical="center"/>
      <protection/>
    </xf>
    <xf numFmtId="1" fontId="2" fillId="0" borderId="13" xfId="0" applyNumberFormat="1" applyFont="1" applyBorder="1" applyAlignment="1" applyProtection="1">
      <alignment horizontal="right" vertical="center"/>
      <protection/>
    </xf>
    <xf numFmtId="37" fontId="4" fillId="0" borderId="14" xfId="0" applyFont="1" applyBorder="1" applyAlignment="1">
      <alignment horizontal="centerContinuous" vertical="center"/>
    </xf>
    <xf numFmtId="181" fontId="9" fillId="0" borderId="0" xfId="0" applyNumberFormat="1" applyFont="1" applyBorder="1" applyAlignment="1">
      <alignment vertical="center"/>
    </xf>
    <xf numFmtId="181" fontId="9" fillId="0" borderId="0" xfId="0" applyNumberFormat="1" applyFont="1" applyBorder="1" applyAlignment="1" applyProtection="1">
      <alignment horizontal="right" vertical="center"/>
      <protection/>
    </xf>
    <xf numFmtId="181" fontId="10" fillId="0" borderId="0" xfId="0" applyNumberFormat="1" applyFont="1" applyBorder="1" applyAlignment="1">
      <alignment/>
    </xf>
    <xf numFmtId="181" fontId="9" fillId="0" borderId="10" xfId="0" applyNumberFormat="1" applyFont="1" applyBorder="1" applyAlignment="1" applyProtection="1">
      <alignment horizontal="right" vertical="center"/>
      <protection/>
    </xf>
    <xf numFmtId="0" fontId="3" fillId="0" borderId="15" xfId="0" applyNumberFormat="1" applyFont="1" applyBorder="1" applyAlignment="1" applyProtection="1">
      <alignment horizontal="right" vertical="center"/>
      <protection/>
    </xf>
    <xf numFmtId="37" fontId="3" fillId="0" borderId="10" xfId="0" applyFont="1" applyBorder="1" applyAlignment="1" applyProtection="1" quotePrefix="1">
      <alignment horizontal="left" vertical="center"/>
      <protection/>
    </xf>
    <xf numFmtId="181" fontId="3" fillId="0" borderId="10" xfId="0" applyNumberFormat="1" applyFont="1" applyBorder="1" applyAlignment="1">
      <alignment vertical="center"/>
    </xf>
    <xf numFmtId="181" fontId="7" fillId="0" borderId="10" xfId="0" applyNumberFormat="1" applyFont="1" applyBorder="1" applyAlignment="1">
      <alignment/>
    </xf>
    <xf numFmtId="37" fontId="3" fillId="0" borderId="10" xfId="0" applyFont="1" applyBorder="1" applyAlignment="1" applyProtection="1" quotePrefix="1">
      <alignment horizontal="right" vertical="center"/>
      <protection/>
    </xf>
    <xf numFmtId="3" fontId="3" fillId="0" borderId="16" xfId="0" applyNumberFormat="1" applyFont="1" applyBorder="1" applyAlignment="1" applyProtection="1">
      <alignment horizontal="left" vertical="center"/>
      <protection/>
    </xf>
    <xf numFmtId="37" fontId="2" fillId="0" borderId="0" xfId="0" applyFont="1" applyBorder="1" applyAlignment="1" quotePrefix="1">
      <alignment horizontal="left"/>
    </xf>
    <xf numFmtId="3" fontId="0" fillId="0" borderId="0" xfId="0" applyNumberFormat="1" applyAlignment="1">
      <alignment/>
    </xf>
    <xf numFmtId="181" fontId="3" fillId="0" borderId="10" xfId="0" applyNumberFormat="1" applyFont="1" applyBorder="1" applyAlignment="1" applyProtection="1" quotePrefix="1">
      <alignment horizontal="right" vertical="center"/>
      <protection/>
    </xf>
    <xf numFmtId="181" fontId="2" fillId="0" borderId="0" xfId="0" applyNumberFormat="1" applyFont="1" applyBorder="1" applyAlignment="1" applyProtection="1" quotePrefix="1">
      <alignment horizontal="right" vertical="center"/>
      <protection/>
    </xf>
    <xf numFmtId="181" fontId="11" fillId="0" borderId="0" xfId="0" applyNumberFormat="1" applyFont="1" applyBorder="1" applyAlignment="1">
      <alignment vertical="center"/>
    </xf>
    <xf numFmtId="181" fontId="11" fillId="0" borderId="0" xfId="0" applyNumberFormat="1" applyFont="1" applyBorder="1" applyAlignment="1" applyProtection="1">
      <alignment horizontal="right" vertical="center"/>
      <protection/>
    </xf>
    <xf numFmtId="181" fontId="12" fillId="0" borderId="0" xfId="0" applyNumberFormat="1" applyFont="1" applyBorder="1" applyAlignment="1">
      <alignment/>
    </xf>
    <xf numFmtId="1" fontId="11" fillId="0" borderId="13" xfId="0" applyNumberFormat="1" applyFont="1" applyBorder="1" applyAlignment="1" applyProtection="1" quotePrefix="1">
      <alignment horizontal="right" vertical="center"/>
      <protection/>
    </xf>
    <xf numFmtId="181" fontId="9" fillId="0" borderId="0" xfId="0" applyNumberFormat="1" applyFont="1" applyBorder="1" applyAlignment="1" applyProtection="1">
      <alignment horizontal="right" vertical="center"/>
      <protection/>
    </xf>
    <xf numFmtId="37" fontId="8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 horizontal="right"/>
    </xf>
    <xf numFmtId="3" fontId="2" fillId="0" borderId="14" xfId="0" applyNumberFormat="1" applyFont="1" applyBorder="1" applyAlignment="1" applyProtection="1" quotePrefix="1">
      <alignment horizontal="right" vertical="center"/>
      <protection/>
    </xf>
    <xf numFmtId="181" fontId="9" fillId="0" borderId="10" xfId="0" applyNumberFormat="1" applyFont="1" applyBorder="1" applyAlignment="1" applyProtection="1">
      <alignment horizontal="right" vertical="center"/>
      <protection/>
    </xf>
    <xf numFmtId="181" fontId="11" fillId="0" borderId="0" xfId="0" applyNumberFormat="1" applyFont="1" applyBorder="1" applyAlignment="1" applyProtection="1">
      <alignment horizontal="center" vertical="center"/>
      <protection/>
    </xf>
    <xf numFmtId="37" fontId="15" fillId="0" borderId="0" xfId="0" applyFont="1" applyBorder="1" applyAlignment="1">
      <alignment vertical="center"/>
    </xf>
    <xf numFmtId="37" fontId="15" fillId="0" borderId="17" xfId="0" applyFont="1" applyBorder="1" applyAlignment="1" applyProtection="1">
      <alignment horizontal="left" vertical="center"/>
      <protection/>
    </xf>
    <xf numFmtId="37" fontId="15" fillId="0" borderId="13" xfId="0" applyFont="1" applyBorder="1" applyAlignment="1">
      <alignment vertical="center"/>
    </xf>
    <xf numFmtId="181" fontId="15" fillId="0" borderId="13" xfId="0" applyNumberFormat="1" applyFont="1" applyBorder="1" applyAlignment="1" applyProtection="1">
      <alignment horizontal="right" vertical="center"/>
      <protection/>
    </xf>
    <xf numFmtId="3" fontId="15" fillId="0" borderId="13" xfId="0" applyNumberFormat="1" applyFont="1" applyBorder="1" applyAlignment="1" applyProtection="1">
      <alignment horizontal="left" vertical="center"/>
      <protection/>
    </xf>
    <xf numFmtId="37" fontId="15" fillId="0" borderId="18" xfId="0" applyFont="1" applyBorder="1" applyAlignment="1" applyProtection="1" quotePrefix="1">
      <alignment horizontal="left" vertical="center"/>
      <protection/>
    </xf>
    <xf numFmtId="181" fontId="11" fillId="0" borderId="13" xfId="0" applyNumberFormat="1" applyFont="1" applyBorder="1" applyAlignment="1" applyProtection="1">
      <alignment horizontal="right" vertical="center"/>
      <protection/>
    </xf>
    <xf numFmtId="37" fontId="0" fillId="0" borderId="14" xfId="0" applyBorder="1" applyAlignment="1">
      <alignment horizontal="center" vertical="center" wrapText="1"/>
    </xf>
    <xf numFmtId="37" fontId="4" fillId="0" borderId="0" xfId="0" applyFont="1" applyBorder="1" applyAlignment="1">
      <alignment horizontal="centerContinuous" vertical="center"/>
    </xf>
    <xf numFmtId="37" fontId="2" fillId="0" borderId="17" xfId="0" applyFont="1" applyBorder="1" applyAlignment="1" quotePrefix="1">
      <alignment horizontal="left" vertical="center"/>
    </xf>
    <xf numFmtId="37" fontId="2" fillId="0" borderId="13" xfId="0" applyFont="1" applyBorder="1" applyAlignment="1" quotePrefix="1">
      <alignment horizontal="left" vertical="center"/>
    </xf>
    <xf numFmtId="49" fontId="11" fillId="0" borderId="13" xfId="0" applyNumberFormat="1" applyFont="1" applyBorder="1" applyAlignment="1" applyProtection="1" quotePrefix="1">
      <alignment horizontal="center" vertical="center"/>
      <protection/>
    </xf>
    <xf numFmtId="37" fontId="2" fillId="0" borderId="13" xfId="0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7" fontId="5" fillId="0" borderId="13" xfId="0" applyFont="1" applyBorder="1" applyAlignment="1">
      <alignment vertical="center"/>
    </xf>
    <xf numFmtId="180" fontId="2" fillId="0" borderId="19" xfId="0" applyNumberFormat="1" applyFont="1" applyBorder="1" applyAlignment="1" applyProtection="1">
      <alignment horizontal="left" vertical="center"/>
      <protection/>
    </xf>
    <xf numFmtId="180" fontId="2" fillId="0" borderId="14" xfId="0" applyNumberFormat="1" applyFont="1" applyBorder="1" applyAlignment="1" applyProtection="1">
      <alignment horizontal="left" vertical="center"/>
      <protection/>
    </xf>
    <xf numFmtId="3" fontId="2" fillId="0" borderId="14" xfId="0" applyNumberFormat="1" applyFont="1" applyBorder="1" applyAlignment="1" applyProtection="1">
      <alignment horizontal="right" vertical="center"/>
      <protection/>
    </xf>
    <xf numFmtId="37" fontId="3" fillId="0" borderId="14" xfId="0" applyFont="1" applyBorder="1" applyAlignment="1">
      <alignment vertical="center"/>
    </xf>
    <xf numFmtId="3" fontId="2" fillId="0" borderId="14" xfId="0" applyNumberFormat="1" applyFont="1" applyBorder="1" applyAlignment="1" applyProtection="1" quotePrefix="1">
      <alignment horizontal="center" vertical="center"/>
      <protection/>
    </xf>
    <xf numFmtId="180" fontId="2" fillId="0" borderId="20" xfId="0" applyNumberFormat="1" applyFont="1" applyBorder="1" applyAlignment="1" applyProtection="1">
      <alignment horizontal="left" vertical="center"/>
      <protection/>
    </xf>
    <xf numFmtId="181" fontId="9" fillId="0" borderId="0" xfId="0" applyNumberFormat="1" applyFont="1" applyBorder="1" applyAlignment="1">
      <alignment/>
    </xf>
    <xf numFmtId="181" fontId="2" fillId="0" borderId="10" xfId="0" applyNumberFormat="1" applyFont="1" applyBorder="1" applyAlignment="1" applyProtection="1">
      <alignment horizontal="right" vertical="center"/>
      <protection/>
    </xf>
    <xf numFmtId="37" fontId="2" fillId="0" borderId="19" xfId="0" applyFont="1" applyBorder="1" applyAlignment="1">
      <alignment horizontal="left" vertical="center"/>
    </xf>
    <xf numFmtId="37" fontId="5" fillId="0" borderId="14" xfId="0" applyFont="1" applyBorder="1" applyAlignment="1">
      <alignment vertical="center"/>
    </xf>
    <xf numFmtId="181" fontId="2" fillId="0" borderId="14" xfId="0" applyNumberFormat="1" applyFont="1" applyBorder="1" applyAlignment="1" applyProtection="1">
      <alignment horizontal="right" vertical="center"/>
      <protection/>
    </xf>
    <xf numFmtId="181" fontId="2" fillId="0" borderId="14" xfId="0" applyNumberFormat="1" applyFont="1" applyBorder="1" applyAlignment="1">
      <alignment vertical="center"/>
    </xf>
    <xf numFmtId="181" fontId="2" fillId="0" borderId="14" xfId="0" applyNumberFormat="1" applyFont="1" applyBorder="1" applyAlignment="1" applyProtection="1">
      <alignment horizontal="center" vertical="center"/>
      <protection/>
    </xf>
    <xf numFmtId="3" fontId="2" fillId="0" borderId="14" xfId="0" applyNumberFormat="1" applyFont="1" applyBorder="1" applyAlignment="1">
      <alignment vertical="center"/>
    </xf>
    <xf numFmtId="37" fontId="5" fillId="0" borderId="20" xfId="0" applyFont="1" applyBorder="1" applyAlignment="1">
      <alignment vertical="center"/>
    </xf>
    <xf numFmtId="181" fontId="9" fillId="0" borderId="0" xfId="47" applyNumberFormat="1" applyFont="1" applyBorder="1">
      <alignment/>
      <protection/>
    </xf>
    <xf numFmtId="49" fontId="11" fillId="0" borderId="13" xfId="0" applyNumberFormat="1" applyFont="1" applyBorder="1" applyAlignment="1" applyProtection="1" quotePrefix="1">
      <alignment horizontal="right" vertical="center"/>
      <protection/>
    </xf>
    <xf numFmtId="181" fontId="11" fillId="0" borderId="13" xfId="0" applyNumberFormat="1" applyFont="1" applyBorder="1" applyAlignment="1" applyProtection="1">
      <alignment horizontal="center" vertical="center"/>
      <protection/>
    </xf>
    <xf numFmtId="37" fontId="2" fillId="0" borderId="19" xfId="0" applyFont="1" applyBorder="1" applyAlignment="1" quotePrefix="1">
      <alignment horizontal="left" vertical="center"/>
    </xf>
    <xf numFmtId="37" fontId="2" fillId="0" borderId="14" xfId="0" applyFont="1" applyBorder="1" applyAlignment="1" quotePrefix="1">
      <alignment horizontal="left" vertical="center"/>
    </xf>
    <xf numFmtId="37" fontId="4" fillId="0" borderId="14" xfId="0" applyFont="1" applyBorder="1" applyAlignment="1" applyProtection="1" quotePrefix="1">
      <alignment horizontal="center" vertical="center"/>
      <protection/>
    </xf>
    <xf numFmtId="37" fontId="4" fillId="0" borderId="14" xfId="0" applyFont="1" applyBorder="1" applyAlignment="1" quotePrefix="1">
      <alignment horizontal="center" vertical="center"/>
    </xf>
    <xf numFmtId="37" fontId="4" fillId="0" borderId="14" xfId="0" applyFont="1" applyBorder="1" applyAlignment="1">
      <alignment horizontal="center" vertical="center"/>
    </xf>
    <xf numFmtId="37" fontId="2" fillId="0" borderId="14" xfId="0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7" fontId="11" fillId="0" borderId="14" xfId="0" applyFont="1" applyBorder="1" applyAlignment="1">
      <alignment horizontal="center" vertical="center" wrapText="1"/>
    </xf>
    <xf numFmtId="37" fontId="11" fillId="0" borderId="0" xfId="0" applyFont="1" applyBorder="1" applyAlignment="1">
      <alignment horizontal="center" vertical="center" wrapText="1"/>
    </xf>
    <xf numFmtId="181" fontId="14" fillId="0" borderId="0" xfId="0" applyNumberFormat="1" applyFont="1" applyBorder="1" applyAlignment="1" applyProtection="1">
      <alignment horizontal="right" vertical="center"/>
      <protection/>
    </xf>
    <xf numFmtId="181" fontId="14" fillId="0" borderId="10" xfId="0" applyNumberFormat="1" applyFont="1" applyBorder="1" applyAlignment="1" applyProtection="1">
      <alignment horizontal="right" vertical="center"/>
      <protection/>
    </xf>
    <xf numFmtId="37" fontId="11" fillId="0" borderId="14" xfId="0" applyFont="1" applyBorder="1" applyAlignment="1">
      <alignment vertical="center" wrapText="1"/>
    </xf>
    <xf numFmtId="37" fontId="11" fillId="0" borderId="10" xfId="0" applyFont="1" applyBorder="1" applyAlignment="1">
      <alignment vertical="center" wrapText="1"/>
    </xf>
    <xf numFmtId="37" fontId="11" fillId="0" borderId="10" xfId="0" applyFont="1" applyBorder="1" applyAlignment="1">
      <alignment horizontal="center" vertical="center" wrapText="1"/>
    </xf>
    <xf numFmtId="37" fontId="2" fillId="0" borderId="14" xfId="0" applyFont="1" applyBorder="1" applyAlignment="1">
      <alignment horizontal="center" vertical="center" wrapText="1"/>
    </xf>
    <xf numFmtId="37" fontId="0" fillId="0" borderId="0" xfId="0" applyBorder="1" applyAlignment="1">
      <alignment/>
    </xf>
    <xf numFmtId="37" fontId="2" fillId="0" borderId="0" xfId="0" applyFont="1" applyBorder="1" applyAlignment="1">
      <alignment horizontal="center" vertical="center" wrapText="1"/>
    </xf>
    <xf numFmtId="1" fontId="11" fillId="0" borderId="14" xfId="0" applyNumberFormat="1" applyFont="1" applyBorder="1" applyAlignment="1" applyProtection="1">
      <alignment horizontal="center" vertical="center"/>
      <protection/>
    </xf>
    <xf numFmtId="3" fontId="11" fillId="0" borderId="14" xfId="0" applyNumberFormat="1" applyFont="1" applyBorder="1" applyAlignment="1" applyProtection="1" quotePrefix="1">
      <alignment horizontal="center" vertical="center"/>
      <protection/>
    </xf>
    <xf numFmtId="49" fontId="11" fillId="0" borderId="14" xfId="0" applyNumberFormat="1" applyFont="1" applyBorder="1" applyAlignment="1" quotePrefix="1">
      <alignment horizontal="center" vertical="center"/>
    </xf>
    <xf numFmtId="181" fontId="2" fillId="0" borderId="13" xfId="0" applyNumberFormat="1" applyFont="1" applyBorder="1" applyAlignment="1" applyProtection="1">
      <alignment horizontal="right" vertical="center"/>
      <protection/>
    </xf>
    <xf numFmtId="181" fontId="9" fillId="0" borderId="0" xfId="0" applyNumberFormat="1" applyFont="1" applyBorder="1" applyAlignment="1" applyProtection="1">
      <alignment vertical="center"/>
      <protection/>
    </xf>
    <xf numFmtId="181" fontId="11" fillId="0" borderId="0" xfId="0" applyNumberFormat="1" applyFont="1" applyBorder="1" applyAlignment="1" applyProtection="1">
      <alignment vertical="center"/>
      <protection/>
    </xf>
    <xf numFmtId="181" fontId="11" fillId="0" borderId="13" xfId="0" applyNumberFormat="1" applyFont="1" applyBorder="1" applyAlignment="1" applyProtection="1">
      <alignment vertical="center"/>
      <protection/>
    </xf>
    <xf numFmtId="0" fontId="11" fillId="0" borderId="13" xfId="0" applyNumberFormat="1" applyFont="1" applyBorder="1" applyAlignment="1" applyProtection="1">
      <alignment horizontal="center" vertical="center"/>
      <protection/>
    </xf>
    <xf numFmtId="49" fontId="11" fillId="0" borderId="13" xfId="0" applyNumberFormat="1" applyFont="1" applyBorder="1" applyAlignment="1" quotePrefix="1">
      <alignment horizontal="center" vertical="center"/>
    </xf>
    <xf numFmtId="181" fontId="9" fillId="0" borderId="0" xfId="0" applyNumberFormat="1" applyFont="1" applyBorder="1" applyAlignment="1" applyProtection="1">
      <alignment horizontal="center" vertical="center"/>
      <protection/>
    </xf>
    <xf numFmtId="181" fontId="11" fillId="0" borderId="10" xfId="0" applyNumberFormat="1" applyFont="1" applyBorder="1" applyAlignment="1" applyProtection="1">
      <alignment horizontal="center" vertical="center"/>
      <protection/>
    </xf>
    <xf numFmtId="37" fontId="11" fillId="0" borderId="14" xfId="0" applyFont="1" applyBorder="1" applyAlignment="1">
      <alignment horizontal="center" vertical="center" wrapText="1"/>
    </xf>
    <xf numFmtId="37" fontId="11" fillId="0" borderId="10" xfId="0" applyFont="1" applyBorder="1" applyAlignment="1">
      <alignment horizontal="center" vertical="center" wrapText="1"/>
    </xf>
    <xf numFmtId="37" fontId="2" fillId="0" borderId="14" xfId="0" applyFont="1" applyFill="1" applyBorder="1" applyAlignment="1">
      <alignment horizontal="center" vertical="center" wrapText="1"/>
    </xf>
    <xf numFmtId="37" fontId="2" fillId="0" borderId="10" xfId="0" applyFont="1" applyFill="1" applyBorder="1" applyAlignment="1">
      <alignment horizontal="center" vertical="center" wrapText="1"/>
    </xf>
    <xf numFmtId="37" fontId="2" fillId="0" borderId="0" xfId="0" applyFont="1" applyFill="1" applyBorder="1" applyAlignment="1">
      <alignment horizontal="center" vertical="center" wrapText="1"/>
    </xf>
    <xf numFmtId="181" fontId="15" fillId="0" borderId="0" xfId="0" applyNumberFormat="1" applyFont="1" applyBorder="1" applyAlignment="1" applyProtection="1">
      <alignment horizontal="right" vertical="center"/>
      <protection/>
    </xf>
    <xf numFmtId="181" fontId="11" fillId="0" borderId="0" xfId="0" applyNumberFormat="1" applyFont="1" applyBorder="1" applyAlignment="1" applyProtection="1">
      <alignment horizontal="right" vertical="center"/>
      <protection/>
    </xf>
    <xf numFmtId="181" fontId="11" fillId="0" borderId="0" xfId="0" applyNumberFormat="1" applyFont="1" applyBorder="1" applyAlignment="1" applyProtection="1">
      <alignment vertical="center"/>
      <protection/>
    </xf>
    <xf numFmtId="181" fontId="11" fillId="0" borderId="0" xfId="0" applyNumberFormat="1" applyFont="1" applyBorder="1" applyAlignment="1" applyProtection="1">
      <alignment horizontal="center" vertical="center"/>
      <protection/>
    </xf>
    <xf numFmtId="3" fontId="15" fillId="0" borderId="0" xfId="0" applyNumberFormat="1" applyFont="1" applyBorder="1" applyAlignment="1" applyProtection="1">
      <alignment horizontal="left" vertical="center"/>
      <protection/>
    </xf>
    <xf numFmtId="37" fontId="15" fillId="0" borderId="0" xfId="0" applyFont="1" applyBorder="1" applyAlignment="1" applyProtection="1" quotePrefix="1">
      <alignment horizontal="left" vertical="center"/>
      <protection/>
    </xf>
    <xf numFmtId="37" fontId="6" fillId="0" borderId="0" xfId="0" applyFont="1" applyAlignment="1" quotePrefix="1">
      <alignment horizontal="left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IMP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23"/>
  <sheetViews>
    <sheetView tabSelected="1" view="pageBreakPreview" zoomScale="60" zoomScaleNormal="55" zoomScalePageLayoutView="0" workbookViewId="0" topLeftCell="A46">
      <selection activeCell="AC24" sqref="AC24"/>
    </sheetView>
  </sheetViews>
  <sheetFormatPr defaultColWidth="3.625" defaultRowHeight="12.75"/>
  <cols>
    <col min="1" max="1" width="9.125" style="3" customWidth="1"/>
    <col min="2" max="2" width="86.25390625" style="3" bestFit="1" customWidth="1"/>
    <col min="3" max="18" width="11.00390625" style="3" hidden="1" customWidth="1"/>
    <col min="19" max="20" width="12.375" style="3" hidden="1" customWidth="1"/>
    <col min="21" max="21" width="15.25390625" style="3" hidden="1" customWidth="1"/>
    <col min="22" max="28" width="11.375" style="3" hidden="1" customWidth="1"/>
    <col min="29" max="29" width="11.375" style="3" customWidth="1"/>
    <col min="30" max="30" width="11.375" style="3" bestFit="1" customWidth="1"/>
    <col min="31" max="33" width="11.375" style="3" customWidth="1"/>
    <col min="34" max="36" width="7.00390625" style="3" customWidth="1"/>
    <col min="37" max="37" width="7.625" style="3" bestFit="1" customWidth="1"/>
    <col min="38" max="38" width="7.625" style="3" customWidth="1"/>
    <col min="39" max="39" width="4.25390625" style="3" customWidth="1"/>
    <col min="40" max="40" width="11.375" style="3" bestFit="1" customWidth="1"/>
    <col min="41" max="41" width="11.375" style="3" customWidth="1"/>
    <col min="42" max="42" width="3.50390625" style="3" customWidth="1"/>
    <col min="43" max="43" width="13.25390625" style="3" customWidth="1"/>
    <col min="44" max="44" width="6.625" style="3" customWidth="1"/>
    <col min="45" max="45" width="93.75390625" style="3" bestFit="1" customWidth="1"/>
    <col min="46" max="46" width="6.625" style="3" customWidth="1"/>
    <col min="47" max="48" width="5.25390625" style="3" customWidth="1"/>
    <col min="49" max="51" width="15.625" style="3" customWidth="1"/>
    <col min="52" max="52" width="5.625" style="3" customWidth="1"/>
    <col min="53" max="53" width="15.00390625" style="3" customWidth="1"/>
    <col min="54" max="54" width="8.75390625" style="3" customWidth="1"/>
    <col min="55" max="56" width="5.625" style="3" customWidth="1"/>
    <col min="57" max="57" width="16.875" style="3" customWidth="1"/>
    <col min="58" max="58" width="8.875" style="3" customWidth="1"/>
    <col min="59" max="16384" width="3.625" style="3" customWidth="1"/>
  </cols>
  <sheetData>
    <row r="1" spans="1:46" ht="50.25" customHeight="1">
      <c r="A1" s="68" t="s">
        <v>246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69" t="s">
        <v>0</v>
      </c>
      <c r="AT1" s="2"/>
    </row>
    <row r="2" spans="1:46" ht="23.25" customHeight="1">
      <c r="A2" s="46" t="s">
        <v>247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2" t="s">
        <v>1</v>
      </c>
      <c r="AT2" s="2"/>
    </row>
    <row r="3" spans="1:81" ht="20.25" customHeight="1">
      <c r="A3" s="106"/>
      <c r="B3" s="107"/>
      <c r="C3" s="108"/>
      <c r="D3" s="109"/>
      <c r="E3" s="110"/>
      <c r="F3" s="91"/>
      <c r="G3" s="110"/>
      <c r="H3" s="108"/>
      <c r="I3" s="91"/>
      <c r="J3" s="48" t="s">
        <v>2</v>
      </c>
      <c r="K3" s="48"/>
      <c r="L3" s="91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34" t="s">
        <v>2</v>
      </c>
      <c r="AE3" s="134"/>
      <c r="AF3" s="134"/>
      <c r="AG3" s="113"/>
      <c r="AH3" s="117"/>
      <c r="AI3" s="117"/>
      <c r="AJ3" s="134" t="s">
        <v>232</v>
      </c>
      <c r="AK3" s="134"/>
      <c r="AL3" s="134"/>
      <c r="AM3" s="113"/>
      <c r="AN3" s="136" t="s">
        <v>241</v>
      </c>
      <c r="AO3" s="136"/>
      <c r="AP3" s="80"/>
      <c r="AQ3" s="120" t="s">
        <v>200</v>
      </c>
      <c r="AR3" s="111"/>
      <c r="AS3" s="112"/>
      <c r="AT3" s="2"/>
      <c r="CC3" s="6"/>
    </row>
    <row r="4" spans="1:81" ht="18" customHeight="1">
      <c r="A4" s="14"/>
      <c r="B4" s="5"/>
      <c r="J4" s="81" t="s">
        <v>3</v>
      </c>
      <c r="K4" s="81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35" t="s">
        <v>201</v>
      </c>
      <c r="AE4" s="135"/>
      <c r="AF4" s="135"/>
      <c r="AG4" s="119"/>
      <c r="AH4" s="118"/>
      <c r="AI4" s="118"/>
      <c r="AJ4" s="135" t="s">
        <v>233</v>
      </c>
      <c r="AK4" s="135"/>
      <c r="AL4" s="135"/>
      <c r="AM4" s="114"/>
      <c r="AN4" s="138" t="s">
        <v>242</v>
      </c>
      <c r="AO4" s="138"/>
      <c r="AP4" s="121"/>
      <c r="AQ4" s="122" t="s">
        <v>235</v>
      </c>
      <c r="AR4" s="2"/>
      <c r="AS4" s="24"/>
      <c r="AT4" s="2"/>
      <c r="CC4" s="6"/>
    </row>
    <row r="5" spans="1:81" ht="18" customHeight="1">
      <c r="A5" s="82"/>
      <c r="B5" s="83"/>
      <c r="C5" s="47">
        <v>1989</v>
      </c>
      <c r="D5" s="28" t="s">
        <v>4</v>
      </c>
      <c r="E5" s="28" t="s">
        <v>5</v>
      </c>
      <c r="F5" s="28" t="s">
        <v>6</v>
      </c>
      <c r="G5" s="28" t="s">
        <v>7</v>
      </c>
      <c r="H5" s="29" t="s">
        <v>8</v>
      </c>
      <c r="I5" s="29" t="s">
        <v>9</v>
      </c>
      <c r="J5" s="29" t="s">
        <v>10</v>
      </c>
      <c r="K5" s="29" t="s">
        <v>11</v>
      </c>
      <c r="L5" s="29" t="s">
        <v>12</v>
      </c>
      <c r="M5" s="66">
        <v>1999</v>
      </c>
      <c r="N5" s="66">
        <v>2000</v>
      </c>
      <c r="O5" s="66">
        <v>2001</v>
      </c>
      <c r="P5" s="66">
        <v>2002</v>
      </c>
      <c r="Q5" s="66">
        <v>2003</v>
      </c>
      <c r="R5" s="66">
        <v>2004</v>
      </c>
      <c r="S5" s="66">
        <v>2005</v>
      </c>
      <c r="T5" s="66">
        <v>2006</v>
      </c>
      <c r="U5" s="66">
        <v>2007</v>
      </c>
      <c r="V5" s="66">
        <v>2009</v>
      </c>
      <c r="W5" s="66">
        <v>2010</v>
      </c>
      <c r="X5" s="66">
        <v>2011</v>
      </c>
      <c r="Y5" s="130">
        <v>2012</v>
      </c>
      <c r="Z5" s="66">
        <v>2013</v>
      </c>
      <c r="AA5" s="66">
        <v>2014</v>
      </c>
      <c r="AB5" s="130">
        <v>2015</v>
      </c>
      <c r="AC5" s="66">
        <v>2016</v>
      </c>
      <c r="AD5" s="130">
        <v>2017</v>
      </c>
      <c r="AE5" s="130">
        <v>2018</v>
      </c>
      <c r="AF5" s="130">
        <v>2019</v>
      </c>
      <c r="AG5" s="130"/>
      <c r="AH5" s="104"/>
      <c r="AI5" s="104" t="s">
        <v>236</v>
      </c>
      <c r="AJ5" s="104" t="s">
        <v>237</v>
      </c>
      <c r="AK5" s="104" t="s">
        <v>238</v>
      </c>
      <c r="AL5" s="104" t="s">
        <v>239</v>
      </c>
      <c r="AM5" s="104"/>
      <c r="AN5" s="123">
        <v>2019</v>
      </c>
      <c r="AO5" s="123">
        <v>2020</v>
      </c>
      <c r="AP5" s="124"/>
      <c r="AQ5" s="125" t="s">
        <v>245</v>
      </c>
      <c r="AR5" s="85"/>
      <c r="AS5" s="86"/>
      <c r="AT5" s="17"/>
      <c r="CC5" s="6"/>
    </row>
    <row r="6" spans="1:56" ht="18" customHeight="1">
      <c r="A6" s="88"/>
      <c r="B6" s="89"/>
      <c r="C6" s="90"/>
      <c r="D6" s="90"/>
      <c r="E6" s="90"/>
      <c r="F6" s="90"/>
      <c r="G6" s="9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91"/>
      <c r="X6" s="91"/>
      <c r="Y6" s="92"/>
      <c r="Z6" s="92"/>
      <c r="AA6" s="92"/>
      <c r="AB6" s="92"/>
      <c r="AC6" s="92"/>
      <c r="AD6" s="91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70"/>
      <c r="AR6" s="70"/>
      <c r="AS6" s="93"/>
      <c r="AT6" s="25"/>
      <c r="BA6" s="7"/>
      <c r="BC6" s="7"/>
      <c r="BD6" s="7"/>
    </row>
    <row r="7" spans="1:47" ht="18" customHeight="1">
      <c r="A7" s="16" t="s">
        <v>13</v>
      </c>
      <c r="B7" s="1"/>
      <c r="C7" s="38">
        <v>697.4829610000075</v>
      </c>
      <c r="D7" s="38">
        <v>1179.932980000004</v>
      </c>
      <c r="E7" s="38">
        <v>466.9287479999991</v>
      </c>
      <c r="F7" s="38">
        <v>594.1210859999956</v>
      </c>
      <c r="G7" s="38">
        <v>839.277938999993</v>
      </c>
      <c r="H7" s="38">
        <v>460.37818300002357</v>
      </c>
      <c r="I7" s="38">
        <v>1481.838</v>
      </c>
      <c r="J7" s="38">
        <v>1775.6695659999998</v>
      </c>
      <c r="K7" s="62">
        <v>1426.377135</v>
      </c>
      <c r="L7" s="62">
        <v>1165.4067360000001</v>
      </c>
      <c r="M7" s="62">
        <v>1074.687727</v>
      </c>
      <c r="N7" s="62">
        <v>1159.15816</v>
      </c>
      <c r="O7" s="62">
        <v>735.742026</v>
      </c>
      <c r="P7" s="62">
        <v>1055.585205</v>
      </c>
      <c r="Q7" s="64">
        <v>1604.0115010000002</v>
      </c>
      <c r="R7" s="64">
        <v>1817.6077149999999</v>
      </c>
      <c r="S7" s="64">
        <v>1615.8806299999999</v>
      </c>
      <c r="T7" s="67">
        <v>1729.7742519999997</v>
      </c>
      <c r="U7" s="67">
        <v>3083.6035439999996</v>
      </c>
      <c r="V7" s="67">
        <v>3591.49389</v>
      </c>
      <c r="W7" s="67">
        <v>4504.881928999999</v>
      </c>
      <c r="X7" s="67">
        <v>6888.226282</v>
      </c>
      <c r="Y7" s="115">
        <v>6340.404997000001</v>
      </c>
      <c r="Z7" s="115">
        <v>7921.8912740000005</v>
      </c>
      <c r="AA7" s="115">
        <v>8596.034372</v>
      </c>
      <c r="AB7" s="115">
        <v>7635.378753000001</v>
      </c>
      <c r="AC7" s="115">
        <v>7752.439412</v>
      </c>
      <c r="AD7" s="67">
        <v>9772.69999</v>
      </c>
      <c r="AE7" s="115">
        <v>10001.817811</v>
      </c>
      <c r="AF7" s="115">
        <v>10121.589349</v>
      </c>
      <c r="AG7" s="115"/>
      <c r="AH7" s="18"/>
      <c r="AI7" s="18">
        <f>+AC7/AB7*100-100</f>
        <v>1.5331349339285225</v>
      </c>
      <c r="AJ7" s="18">
        <f>+AD7/AC7*100-100</f>
        <v>26.05967580827317</v>
      </c>
      <c r="AK7" s="18">
        <f>AE7/AD7*100-100</f>
        <v>2.344467969286356</v>
      </c>
      <c r="AL7" s="18">
        <f>AF7/AE7*100-100</f>
        <v>1.1974976975512845</v>
      </c>
      <c r="AM7" s="18"/>
      <c r="AN7" s="18">
        <v>2465.787267</v>
      </c>
      <c r="AO7" s="18">
        <v>2645.175094</v>
      </c>
      <c r="AP7" s="18"/>
      <c r="AQ7" s="18">
        <f>+(AO7-AN7)/AN7*100</f>
        <v>7.27507313387388</v>
      </c>
      <c r="AR7" s="11" t="s">
        <v>14</v>
      </c>
      <c r="AS7" s="26"/>
      <c r="AT7" s="2"/>
      <c r="AU7" s="7"/>
    </row>
    <row r="8" spans="1:52" ht="18" customHeight="1">
      <c r="A8" s="39" t="s">
        <v>15</v>
      </c>
      <c r="B8" s="4" t="s">
        <v>16</v>
      </c>
      <c r="C8" s="34">
        <v>20.80385300000757</v>
      </c>
      <c r="D8" s="34">
        <v>109.29993200000375</v>
      </c>
      <c r="E8" s="34">
        <v>108.0470399999991</v>
      </c>
      <c r="F8" s="34">
        <v>109.15507499999553</v>
      </c>
      <c r="G8" s="34">
        <v>103.504729999993</v>
      </c>
      <c r="H8" s="34">
        <v>23.352905000023544</v>
      </c>
      <c r="I8" s="35">
        <v>342.952</v>
      </c>
      <c r="J8" s="36">
        <v>167.429071</v>
      </c>
      <c r="K8" s="35">
        <v>18.928672</v>
      </c>
      <c r="L8" s="35">
        <v>26.090886</v>
      </c>
      <c r="M8" s="34">
        <v>23.628902</v>
      </c>
      <c r="N8" s="34">
        <v>33.457821</v>
      </c>
      <c r="O8" s="38">
        <v>22.843327</v>
      </c>
      <c r="P8" s="38">
        <v>15.932182</v>
      </c>
      <c r="Q8" s="50">
        <v>11.84545</v>
      </c>
      <c r="R8" s="50">
        <v>9.781787</v>
      </c>
      <c r="S8" s="50">
        <v>14.07427</v>
      </c>
      <c r="T8" s="67">
        <v>15.545974000000003</v>
      </c>
      <c r="U8" s="67">
        <v>23.920567000000002</v>
      </c>
      <c r="V8" s="67">
        <v>33.664037</v>
      </c>
      <c r="W8" s="67">
        <v>333.08020600000003</v>
      </c>
      <c r="X8" s="67">
        <v>1028.120815</v>
      </c>
      <c r="Y8" s="115">
        <v>852.0738940000001</v>
      </c>
      <c r="Z8" s="115">
        <v>346.4483149999999</v>
      </c>
      <c r="AA8" s="115">
        <v>139.890691</v>
      </c>
      <c r="AB8" s="115">
        <v>322.768198</v>
      </c>
      <c r="AC8" s="115">
        <v>603.821781</v>
      </c>
      <c r="AD8" s="67">
        <v>1212.193548</v>
      </c>
      <c r="AE8" s="115">
        <v>1767.9092580000001</v>
      </c>
      <c r="AF8" s="115">
        <v>700.574492</v>
      </c>
      <c r="AG8" s="115"/>
      <c r="AH8" s="18"/>
      <c r="AI8" s="18">
        <f>+AC8/AB8*100-100</f>
        <v>87.07598355151458</v>
      </c>
      <c r="AJ8" s="18">
        <f>+AD8/AC8*100-100</f>
        <v>100.75353128078035</v>
      </c>
      <c r="AK8" s="18">
        <f>AE8/AD8*100-100</f>
        <v>45.84381024935138</v>
      </c>
      <c r="AL8" s="18">
        <f>AF8/AE8*100-100</f>
        <v>-60.37271207049701</v>
      </c>
      <c r="AM8" s="18"/>
      <c r="AN8" s="18">
        <v>175.614881</v>
      </c>
      <c r="AO8" s="18">
        <v>131.653076</v>
      </c>
      <c r="AP8" s="18"/>
      <c r="AQ8" s="18">
        <f>+(AO8-AN8)/AN8*100</f>
        <v>-25.033075072948975</v>
      </c>
      <c r="AR8" s="42" t="s">
        <v>15</v>
      </c>
      <c r="AS8" s="43" t="s">
        <v>17</v>
      </c>
      <c r="AT8" s="2"/>
      <c r="AZ8" s="7"/>
    </row>
    <row r="9" spans="1:46" ht="18" customHeight="1">
      <c r="A9" s="39" t="s">
        <v>18</v>
      </c>
      <c r="B9" s="4" t="s">
        <v>19</v>
      </c>
      <c r="C9" s="34">
        <v>5.505849</v>
      </c>
      <c r="D9" s="34">
        <v>16.578273</v>
      </c>
      <c r="E9" s="34">
        <v>34.444168</v>
      </c>
      <c r="F9" s="34">
        <v>34.123421</v>
      </c>
      <c r="G9" s="34">
        <v>32.294401</v>
      </c>
      <c r="H9" s="34">
        <v>10.471057</v>
      </c>
      <c r="I9" s="35">
        <v>77.998</v>
      </c>
      <c r="J9" s="36">
        <v>26.023348</v>
      </c>
      <c r="K9" s="35">
        <v>1.510666</v>
      </c>
      <c r="L9" s="35">
        <v>0.571629</v>
      </c>
      <c r="M9" s="34">
        <v>0.687917</v>
      </c>
      <c r="N9" s="34">
        <v>1.7591</v>
      </c>
      <c r="O9" s="38">
        <v>0.610582</v>
      </c>
      <c r="P9" s="38">
        <v>0.198277</v>
      </c>
      <c r="Q9" s="50">
        <v>0.537834</v>
      </c>
      <c r="R9" s="50">
        <v>0.901182</v>
      </c>
      <c r="S9" s="50">
        <v>0.77791</v>
      </c>
      <c r="T9" s="67">
        <v>0.60005</v>
      </c>
      <c r="U9" s="67">
        <v>1.438785</v>
      </c>
      <c r="V9" s="67">
        <v>2.4510880000000004</v>
      </c>
      <c r="W9" s="67">
        <v>251.235428</v>
      </c>
      <c r="X9" s="67">
        <v>514.8103379999999</v>
      </c>
      <c r="Y9" s="115">
        <v>99.74300899999999</v>
      </c>
      <c r="Z9" s="115">
        <v>243.705774</v>
      </c>
      <c r="AA9" s="115">
        <v>216.90764199999995</v>
      </c>
      <c r="AB9" s="115">
        <v>148.02338699999999</v>
      </c>
      <c r="AC9" s="115">
        <v>100.80815100000001</v>
      </c>
      <c r="AD9" s="67">
        <v>159.597382</v>
      </c>
      <c r="AE9" s="115">
        <v>325.608625</v>
      </c>
      <c r="AF9" s="115">
        <v>89.38363999999999</v>
      </c>
      <c r="AG9" s="115"/>
      <c r="AH9" s="18"/>
      <c r="AI9" s="18">
        <f>+AC9/AB9*100-100</f>
        <v>-31.89714609084035</v>
      </c>
      <c r="AJ9" s="18">
        <f>+AD9/AC9*100-100</f>
        <v>58.31793403293349</v>
      </c>
      <c r="AK9" s="18">
        <f>AE9/AD9*100-100</f>
        <v>104.01877582177383</v>
      </c>
      <c r="AL9" s="18">
        <f>AF9/AE9*100-100</f>
        <v>-72.54874928451297</v>
      </c>
      <c r="AM9" s="18"/>
      <c r="AN9" s="18">
        <v>29.955326</v>
      </c>
      <c r="AO9" s="18">
        <v>21.343825000000002</v>
      </c>
      <c r="AP9" s="18"/>
      <c r="AQ9" s="18">
        <f aca="true" t="shared" si="0" ref="AQ8:AQ71">+(AO9-AN9)/AN9*100</f>
        <v>-28.74781265942489</v>
      </c>
      <c r="AR9" s="42" t="s">
        <v>18</v>
      </c>
      <c r="AS9" s="43" t="s">
        <v>20</v>
      </c>
      <c r="AT9" s="2"/>
    </row>
    <row r="10" spans="1:46" ht="18" customHeight="1">
      <c r="A10" s="39" t="s">
        <v>21</v>
      </c>
      <c r="B10" s="4" t="s">
        <v>22</v>
      </c>
      <c r="C10" s="34">
        <v>8.465723</v>
      </c>
      <c r="D10" s="34">
        <v>18.90327</v>
      </c>
      <c r="E10" s="34">
        <v>20.794937</v>
      </c>
      <c r="F10" s="34">
        <v>30.887163</v>
      </c>
      <c r="G10" s="34">
        <v>30.603921</v>
      </c>
      <c r="H10" s="34">
        <v>20.45328</v>
      </c>
      <c r="I10" s="35">
        <v>36.383</v>
      </c>
      <c r="J10" s="36">
        <v>42.76973</v>
      </c>
      <c r="K10" s="35">
        <v>32.477989</v>
      </c>
      <c r="L10" s="35">
        <v>36.886115</v>
      </c>
      <c r="M10" s="34">
        <v>40.164914</v>
      </c>
      <c r="N10" s="34">
        <v>36.919244</v>
      </c>
      <c r="O10" s="38">
        <v>23.775403</v>
      </c>
      <c r="P10" s="38">
        <v>39.009581</v>
      </c>
      <c r="Q10" s="50">
        <v>52.601699</v>
      </c>
      <c r="R10" s="50">
        <v>70.764475</v>
      </c>
      <c r="S10" s="50">
        <v>78.39677999999999</v>
      </c>
      <c r="T10" s="67">
        <v>84.629717</v>
      </c>
      <c r="U10" s="67">
        <v>119.28292800000001</v>
      </c>
      <c r="V10" s="67">
        <v>120.113915</v>
      </c>
      <c r="W10" s="67">
        <v>139.46064099999998</v>
      </c>
      <c r="X10" s="67">
        <v>115.18223300000001</v>
      </c>
      <c r="Y10" s="115">
        <v>123.564525</v>
      </c>
      <c r="Z10" s="115">
        <v>196.55360399999998</v>
      </c>
      <c r="AA10" s="115">
        <v>235.34958499999996</v>
      </c>
      <c r="AB10" s="115">
        <v>168.45152400000003</v>
      </c>
      <c r="AC10" s="115">
        <v>144.934476</v>
      </c>
      <c r="AD10" s="67">
        <v>153.312523</v>
      </c>
      <c r="AE10" s="115">
        <v>158.27301100000003</v>
      </c>
      <c r="AF10" s="115">
        <v>154.323519</v>
      </c>
      <c r="AG10" s="115"/>
      <c r="AH10" s="18"/>
      <c r="AI10" s="18">
        <f>+AC10/AB10*100-100</f>
        <v>-13.960721423927296</v>
      </c>
      <c r="AJ10" s="18">
        <f>+AD10/AC10*100-100</f>
        <v>5.780575630604275</v>
      </c>
      <c r="AK10" s="18">
        <f>AE10/AD10*100-100</f>
        <v>3.2355399956466897</v>
      </c>
      <c r="AL10" s="18">
        <f>AF10/AE10*100-100</f>
        <v>-2.495366692682694</v>
      </c>
      <c r="AM10" s="18"/>
      <c r="AN10" s="18">
        <v>27.329234</v>
      </c>
      <c r="AO10" s="18">
        <v>27.562405000000002</v>
      </c>
      <c r="AP10" s="18"/>
      <c r="AQ10" s="18">
        <f t="shared" si="0"/>
        <v>0.8531925922256082</v>
      </c>
      <c r="AR10" s="42" t="s">
        <v>21</v>
      </c>
      <c r="AS10" s="43" t="s">
        <v>23</v>
      </c>
      <c r="AT10" s="2"/>
    </row>
    <row r="11" spans="1:46" ht="18" customHeight="1">
      <c r="A11" s="39" t="s">
        <v>24</v>
      </c>
      <c r="B11" s="4" t="s">
        <v>25</v>
      </c>
      <c r="C11" s="34">
        <v>3.231169</v>
      </c>
      <c r="D11" s="34">
        <v>9.522003</v>
      </c>
      <c r="E11" s="34">
        <v>10.473635</v>
      </c>
      <c r="F11" s="34">
        <v>19.861165</v>
      </c>
      <c r="G11" s="34">
        <v>23.178876</v>
      </c>
      <c r="H11" s="34">
        <v>25.413146</v>
      </c>
      <c r="I11" s="35">
        <v>36.198</v>
      </c>
      <c r="J11" s="36">
        <v>35.535981</v>
      </c>
      <c r="K11" s="35">
        <v>52.149254</v>
      </c>
      <c r="L11" s="35">
        <v>43.184027</v>
      </c>
      <c r="M11" s="34">
        <v>30.109839</v>
      </c>
      <c r="N11" s="34">
        <v>37.338978</v>
      </c>
      <c r="O11" s="38">
        <v>11.602257</v>
      </c>
      <c r="P11" s="38">
        <v>19.112072</v>
      </c>
      <c r="Q11" s="50">
        <v>33.076211</v>
      </c>
      <c r="R11" s="50">
        <v>54.665135</v>
      </c>
      <c r="S11" s="50">
        <v>69.19341899999999</v>
      </c>
      <c r="T11" s="67">
        <v>84.61101600000002</v>
      </c>
      <c r="U11" s="67">
        <v>97.07248700000001</v>
      </c>
      <c r="V11" s="67">
        <v>108.099375</v>
      </c>
      <c r="W11" s="67">
        <v>137.034353</v>
      </c>
      <c r="X11" s="67">
        <v>175.56523</v>
      </c>
      <c r="Y11" s="115">
        <v>178.13305099999997</v>
      </c>
      <c r="Z11" s="115">
        <v>196.828726</v>
      </c>
      <c r="AA11" s="115">
        <v>217.245992</v>
      </c>
      <c r="AB11" s="115">
        <v>263.05028599999997</v>
      </c>
      <c r="AC11" s="115">
        <v>189.42574199999999</v>
      </c>
      <c r="AD11" s="67">
        <v>237.06462599999998</v>
      </c>
      <c r="AE11" s="115">
        <v>198.81175199999996</v>
      </c>
      <c r="AF11" s="115">
        <v>199.193933</v>
      </c>
      <c r="AG11" s="115"/>
      <c r="AH11" s="18"/>
      <c r="AI11" s="18">
        <f>+AC11/AB11*100-100</f>
        <v>-27.988771698199173</v>
      </c>
      <c r="AJ11" s="18">
        <f>+AD11/AC11*100-100</f>
        <v>25.149107770157244</v>
      </c>
      <c r="AK11" s="18">
        <f>AE11/AD11*100-100</f>
        <v>-16.136053128398842</v>
      </c>
      <c r="AL11" s="18">
        <f>AF11/AE11*100-100</f>
        <v>0.19223260001251674</v>
      </c>
      <c r="AM11" s="18"/>
      <c r="AN11" s="18">
        <v>36.162026</v>
      </c>
      <c r="AO11" s="18">
        <v>46.417970000000004</v>
      </c>
      <c r="AP11" s="18"/>
      <c r="AQ11" s="18">
        <f t="shared" si="0"/>
        <v>28.36108795453</v>
      </c>
      <c r="AR11" s="42" t="s">
        <v>24</v>
      </c>
      <c r="AS11" s="43" t="s">
        <v>26</v>
      </c>
      <c r="AT11" s="2"/>
    </row>
    <row r="12" spans="1:48" ht="18" customHeight="1">
      <c r="A12" s="39" t="s">
        <v>27</v>
      </c>
      <c r="B12" s="4" t="s">
        <v>28</v>
      </c>
      <c r="C12" s="34">
        <v>570.689283</v>
      </c>
      <c r="D12" s="34">
        <v>564.35023</v>
      </c>
      <c r="E12" s="34">
        <v>106.045263</v>
      </c>
      <c r="F12" s="34">
        <v>159.360586</v>
      </c>
      <c r="G12" s="34">
        <v>347.257842</v>
      </c>
      <c r="H12" s="34">
        <v>158.83377299999998</v>
      </c>
      <c r="I12" s="35">
        <v>462.161</v>
      </c>
      <c r="J12" s="36">
        <v>787.669062</v>
      </c>
      <c r="K12" s="35">
        <v>718.622498</v>
      </c>
      <c r="L12" s="35">
        <v>480.318544</v>
      </c>
      <c r="M12" s="34">
        <v>417.675674</v>
      </c>
      <c r="N12" s="34">
        <v>408.266799</v>
      </c>
      <c r="O12" s="38">
        <v>192.503479</v>
      </c>
      <c r="P12" s="38">
        <v>392.020205</v>
      </c>
      <c r="Q12" s="50">
        <v>721.547635</v>
      </c>
      <c r="R12" s="50">
        <v>557.634022</v>
      </c>
      <c r="S12" s="50">
        <v>226.29602400000005</v>
      </c>
      <c r="T12" s="67">
        <v>211.783364</v>
      </c>
      <c r="U12" s="67">
        <v>1023.6941020000003</v>
      </c>
      <c r="V12" s="67">
        <v>1284.8536689999999</v>
      </c>
      <c r="W12" s="67">
        <v>1169.797102</v>
      </c>
      <c r="X12" s="67">
        <v>2059.771455</v>
      </c>
      <c r="Y12" s="115">
        <v>1638.3201150000002</v>
      </c>
      <c r="Z12" s="115">
        <v>2191.006847</v>
      </c>
      <c r="AA12" s="115">
        <v>2732.586026</v>
      </c>
      <c r="AB12" s="115">
        <v>1932.9364570000002</v>
      </c>
      <c r="AC12" s="115">
        <v>1591.427504</v>
      </c>
      <c r="AD12" s="67">
        <v>2177.6297689999997</v>
      </c>
      <c r="AE12" s="115">
        <v>2480.8733220000004</v>
      </c>
      <c r="AF12" s="115">
        <v>3680.5342</v>
      </c>
      <c r="AG12" s="115"/>
      <c r="AH12" s="18"/>
      <c r="AI12" s="18">
        <f>+AC12/AB12*100-100</f>
        <v>-17.66788306792229</v>
      </c>
      <c r="AJ12" s="18">
        <f>+AD12/AC12*100-100</f>
        <v>36.8349964749635</v>
      </c>
      <c r="AK12" s="18">
        <f>AE12/AD12*100-100</f>
        <v>13.925395276868159</v>
      </c>
      <c r="AL12" s="18">
        <f>AF12/AE12*100-100</f>
        <v>48.35639399084158</v>
      </c>
      <c r="AM12" s="18"/>
      <c r="AN12" s="18">
        <v>843.437225</v>
      </c>
      <c r="AO12" s="18">
        <v>943.1252200000001</v>
      </c>
      <c r="AP12" s="18"/>
      <c r="AQ12" s="18">
        <f t="shared" si="0"/>
        <v>11.819254835473988</v>
      </c>
      <c r="AR12" s="42" t="s">
        <v>27</v>
      </c>
      <c r="AS12" s="43" t="s">
        <v>29</v>
      </c>
      <c r="AT12" s="2"/>
      <c r="AV12" s="7"/>
    </row>
    <row r="13" spans="1:46" ht="18" customHeight="1">
      <c r="A13" s="39" t="s">
        <v>30</v>
      </c>
      <c r="B13" s="4" t="s">
        <v>31</v>
      </c>
      <c r="C13" s="34">
        <v>12.45038</v>
      </c>
      <c r="D13" s="34">
        <v>54.884493</v>
      </c>
      <c r="E13" s="34">
        <v>43.868049</v>
      </c>
      <c r="F13" s="34">
        <v>66.868179</v>
      </c>
      <c r="G13" s="34">
        <v>101.468497</v>
      </c>
      <c r="H13" s="34">
        <v>48.082108999999996</v>
      </c>
      <c r="I13" s="35">
        <v>88.076</v>
      </c>
      <c r="J13" s="36">
        <v>100.534797</v>
      </c>
      <c r="K13" s="35">
        <v>175.707251</v>
      </c>
      <c r="L13" s="35">
        <v>183.097398</v>
      </c>
      <c r="M13" s="34">
        <v>159.191708</v>
      </c>
      <c r="N13" s="34">
        <v>193.031051</v>
      </c>
      <c r="O13" s="38">
        <v>118.10364</v>
      </c>
      <c r="P13" s="38">
        <v>142.06627</v>
      </c>
      <c r="Q13" s="50">
        <v>131.513734</v>
      </c>
      <c r="R13" s="50">
        <v>161.744041</v>
      </c>
      <c r="S13" s="50">
        <v>284.146563</v>
      </c>
      <c r="T13" s="67">
        <v>347.83831</v>
      </c>
      <c r="U13" s="67">
        <v>456.38420299999996</v>
      </c>
      <c r="V13" s="67">
        <v>673.110429</v>
      </c>
      <c r="W13" s="67">
        <v>757.29661</v>
      </c>
      <c r="X13" s="67">
        <v>952.314751</v>
      </c>
      <c r="Y13" s="115">
        <v>908.794313</v>
      </c>
      <c r="Z13" s="115">
        <v>1456.7532390000001</v>
      </c>
      <c r="AA13" s="115">
        <v>1781.0309590000002</v>
      </c>
      <c r="AB13" s="115">
        <v>1753.248303</v>
      </c>
      <c r="AC13" s="115">
        <v>1838.8947629999998</v>
      </c>
      <c r="AD13" s="67">
        <v>2018.3071619999996</v>
      </c>
      <c r="AE13" s="115">
        <v>1545.066503</v>
      </c>
      <c r="AF13" s="115">
        <v>1634.7033259999998</v>
      </c>
      <c r="AG13" s="115"/>
      <c r="AH13" s="18"/>
      <c r="AI13" s="18">
        <f>+AC13/AB13*100-100</f>
        <v>4.885015993082618</v>
      </c>
      <c r="AJ13" s="18">
        <f>+AD13/AC13*100-100</f>
        <v>9.756534338447082</v>
      </c>
      <c r="AK13" s="18">
        <f>AE13/AD13*100-100</f>
        <v>-23.447405227014684</v>
      </c>
      <c r="AL13" s="18">
        <f>AF13/AE13*100-100</f>
        <v>5.801486397249263</v>
      </c>
      <c r="AM13" s="18"/>
      <c r="AN13" s="18">
        <v>428.873376</v>
      </c>
      <c r="AO13" s="18">
        <v>537.562054</v>
      </c>
      <c r="AP13" s="18"/>
      <c r="AQ13" s="18">
        <f t="shared" si="0"/>
        <v>25.342836390011765</v>
      </c>
      <c r="AR13" s="42" t="s">
        <v>30</v>
      </c>
      <c r="AS13" s="43" t="s">
        <v>32</v>
      </c>
      <c r="AT13" s="2"/>
    </row>
    <row r="14" spans="1:46" ht="18" customHeight="1">
      <c r="A14" s="39" t="s">
        <v>33</v>
      </c>
      <c r="B14" s="4" t="s">
        <v>34</v>
      </c>
      <c r="C14" s="34">
        <v>2.358194</v>
      </c>
      <c r="D14" s="34">
        <v>300.785346</v>
      </c>
      <c r="E14" s="34">
        <v>9.307917</v>
      </c>
      <c r="F14" s="34">
        <v>8.625289</v>
      </c>
      <c r="G14" s="34">
        <v>10.213248</v>
      </c>
      <c r="H14" s="34">
        <v>4.461206</v>
      </c>
      <c r="I14" s="35">
        <v>202.818</v>
      </c>
      <c r="J14" s="36">
        <v>293.514638</v>
      </c>
      <c r="K14" s="35">
        <v>43.712966</v>
      </c>
      <c r="L14" s="35">
        <v>14.464425</v>
      </c>
      <c r="M14" s="34">
        <v>16.966641</v>
      </c>
      <c r="N14" s="34">
        <v>15.603857</v>
      </c>
      <c r="O14" s="38">
        <v>12.305316</v>
      </c>
      <c r="P14" s="38">
        <v>20.4506</v>
      </c>
      <c r="Q14" s="50">
        <v>35.538704</v>
      </c>
      <c r="R14" s="50">
        <v>38.57897500000001</v>
      </c>
      <c r="S14" s="50">
        <v>45.987233</v>
      </c>
      <c r="T14" s="67">
        <v>40.360801</v>
      </c>
      <c r="U14" s="67">
        <v>57.18554</v>
      </c>
      <c r="V14" s="67">
        <v>56.750644</v>
      </c>
      <c r="W14" s="67">
        <v>52.89138</v>
      </c>
      <c r="X14" s="67">
        <v>63.956466999999996</v>
      </c>
      <c r="Y14" s="115">
        <v>97.604405</v>
      </c>
      <c r="Z14" s="115">
        <v>132.92894799999996</v>
      </c>
      <c r="AA14" s="115">
        <v>183.68894199999997</v>
      </c>
      <c r="AB14" s="115">
        <v>182.035215</v>
      </c>
      <c r="AC14" s="115">
        <v>264.894179</v>
      </c>
      <c r="AD14" s="67">
        <v>250.90911599999998</v>
      </c>
      <c r="AE14" s="115">
        <v>213.39028599999997</v>
      </c>
      <c r="AF14" s="115">
        <v>188.512557</v>
      </c>
      <c r="AG14" s="115"/>
      <c r="AH14" s="18"/>
      <c r="AI14" s="18">
        <f>+AC14/AB14*100-100</f>
        <v>45.51809604531741</v>
      </c>
      <c r="AJ14" s="18">
        <f>+AD14/AC14*100-100</f>
        <v>-5.279490494202221</v>
      </c>
      <c r="AK14" s="18">
        <f>AE14/AD14*100-100</f>
        <v>-14.95315538874243</v>
      </c>
      <c r="AL14" s="18">
        <f>AF14/AE14*100-100</f>
        <v>-11.658323097237883</v>
      </c>
      <c r="AM14" s="18"/>
      <c r="AN14" s="18">
        <v>41.782213</v>
      </c>
      <c r="AO14" s="18">
        <v>67.064613</v>
      </c>
      <c r="AP14" s="18"/>
      <c r="AQ14" s="18">
        <f t="shared" si="0"/>
        <v>60.50995910628285</v>
      </c>
      <c r="AR14" s="42" t="s">
        <v>33</v>
      </c>
      <c r="AS14" s="43" t="s">
        <v>35</v>
      </c>
      <c r="AT14" s="2"/>
    </row>
    <row r="15" spans="1:46" ht="18" customHeight="1">
      <c r="A15" s="39" t="s">
        <v>36</v>
      </c>
      <c r="B15" s="4" t="s">
        <v>37</v>
      </c>
      <c r="C15" s="34">
        <v>27.327606</v>
      </c>
      <c r="D15" s="34">
        <v>38.702819000000005</v>
      </c>
      <c r="E15" s="34">
        <v>43.29206</v>
      </c>
      <c r="F15" s="34">
        <v>41.686122000000005</v>
      </c>
      <c r="G15" s="34">
        <v>58.594699999999996</v>
      </c>
      <c r="H15" s="34">
        <v>64.020844</v>
      </c>
      <c r="I15" s="35">
        <v>102.315</v>
      </c>
      <c r="J15" s="36">
        <v>106.404002</v>
      </c>
      <c r="K15" s="35">
        <v>120.110407</v>
      </c>
      <c r="L15" s="35">
        <v>131.911703</v>
      </c>
      <c r="M15" s="34">
        <v>123.332731</v>
      </c>
      <c r="N15" s="34">
        <v>124.030642</v>
      </c>
      <c r="O15" s="38">
        <v>122.47556</v>
      </c>
      <c r="P15" s="38">
        <v>155.84668</v>
      </c>
      <c r="Q15" s="50">
        <v>254.713734</v>
      </c>
      <c r="R15" s="50">
        <v>291.12514500000003</v>
      </c>
      <c r="S15" s="50">
        <v>275.44664500000005</v>
      </c>
      <c r="T15" s="67">
        <v>296.800187</v>
      </c>
      <c r="U15" s="67">
        <v>373.56484500000005</v>
      </c>
      <c r="V15" s="67">
        <v>389.115012</v>
      </c>
      <c r="W15" s="67">
        <v>519.732456</v>
      </c>
      <c r="X15" s="67">
        <v>614.583646</v>
      </c>
      <c r="Y15" s="115">
        <v>606.0033080000001</v>
      </c>
      <c r="Z15" s="115">
        <v>811.065975</v>
      </c>
      <c r="AA15" s="115">
        <v>926.489561</v>
      </c>
      <c r="AB15" s="115">
        <v>972.2679569999999</v>
      </c>
      <c r="AC15" s="115">
        <v>941.199893</v>
      </c>
      <c r="AD15" s="67">
        <v>1109.664914</v>
      </c>
      <c r="AE15" s="115">
        <v>963.0982820000002</v>
      </c>
      <c r="AF15" s="115">
        <v>1091.8233720000003</v>
      </c>
      <c r="AG15" s="115"/>
      <c r="AH15" s="18"/>
      <c r="AI15" s="18">
        <f>+AC15/AB15*100-100</f>
        <v>-3.195421979745433</v>
      </c>
      <c r="AJ15" s="18">
        <f>+AD15/AC15*100-100</f>
        <v>17.898963042062306</v>
      </c>
      <c r="AK15" s="18">
        <f>AE15/AD15*100-100</f>
        <v>-13.208188359463605</v>
      </c>
      <c r="AL15" s="18">
        <f>AF15/AE15*100-100</f>
        <v>13.365727299677616</v>
      </c>
      <c r="AM15" s="18"/>
      <c r="AN15" s="18">
        <v>297.923228</v>
      </c>
      <c r="AO15" s="18">
        <v>298.687221</v>
      </c>
      <c r="AP15" s="18"/>
      <c r="AQ15" s="18">
        <f t="shared" si="0"/>
        <v>0.25643955495810744</v>
      </c>
      <c r="AR15" s="42" t="s">
        <v>36</v>
      </c>
      <c r="AS15" s="43" t="s">
        <v>38</v>
      </c>
      <c r="AT15" s="2"/>
    </row>
    <row r="16" spans="1:46" ht="18" customHeight="1">
      <c r="A16" s="39" t="s">
        <v>39</v>
      </c>
      <c r="B16" s="4" t="s">
        <v>40</v>
      </c>
      <c r="C16" s="34">
        <v>40.764294</v>
      </c>
      <c r="D16" s="34">
        <v>52.604078</v>
      </c>
      <c r="E16" s="34">
        <v>75.94035000000001</v>
      </c>
      <c r="F16" s="34">
        <v>105.001869</v>
      </c>
      <c r="G16" s="34">
        <v>110.75027</v>
      </c>
      <c r="H16" s="34">
        <v>85.052244</v>
      </c>
      <c r="I16" s="35">
        <v>101.062</v>
      </c>
      <c r="J16" s="36">
        <v>149.726714</v>
      </c>
      <c r="K16" s="35">
        <v>184.000117</v>
      </c>
      <c r="L16" s="35">
        <v>157.779269</v>
      </c>
      <c r="M16" s="34">
        <v>176.285745</v>
      </c>
      <c r="N16" s="34">
        <v>206.609696</v>
      </c>
      <c r="O16" s="38">
        <v>136.133013</v>
      </c>
      <c r="P16" s="38">
        <v>144.067889</v>
      </c>
      <c r="Q16" s="50">
        <v>199.874804</v>
      </c>
      <c r="R16" s="50">
        <v>401.4581170000001</v>
      </c>
      <c r="S16" s="50">
        <v>341.48382</v>
      </c>
      <c r="T16" s="67">
        <v>316.518282</v>
      </c>
      <c r="U16" s="67">
        <v>550.233552</v>
      </c>
      <c r="V16" s="67">
        <v>556.3982180000002</v>
      </c>
      <c r="W16" s="67">
        <v>741.3178760000001</v>
      </c>
      <c r="X16" s="67">
        <v>859.3179489999999</v>
      </c>
      <c r="Y16" s="115">
        <v>1327.983738</v>
      </c>
      <c r="Z16" s="115">
        <v>1739.5293169999998</v>
      </c>
      <c r="AA16" s="115">
        <v>1471.118119</v>
      </c>
      <c r="AB16" s="115">
        <v>1219.889786</v>
      </c>
      <c r="AC16" s="115">
        <v>1430.784927</v>
      </c>
      <c r="AD16" s="67">
        <v>1741.335337</v>
      </c>
      <c r="AE16" s="115">
        <v>1600.7695629999996</v>
      </c>
      <c r="AF16" s="115">
        <v>1705.017264</v>
      </c>
      <c r="AG16" s="115"/>
      <c r="AH16" s="18"/>
      <c r="AI16" s="18">
        <f>+AC16/AB16*100-100</f>
        <v>17.288048758201512</v>
      </c>
      <c r="AJ16" s="18">
        <f>+AD16/AC16*100-100</f>
        <v>21.70489806956151</v>
      </c>
      <c r="AK16" s="18">
        <f>AE16/AD16*100-100</f>
        <v>-8.072297794299018</v>
      </c>
      <c r="AL16" s="18">
        <f>AF16/AE16*100-100</f>
        <v>6.512349023217936</v>
      </c>
      <c r="AM16" s="18"/>
      <c r="AN16" s="18">
        <v>420.87974699999995</v>
      </c>
      <c r="AO16" s="18">
        <v>394.004065</v>
      </c>
      <c r="AP16" s="18"/>
      <c r="AQ16" s="18">
        <f t="shared" si="0"/>
        <v>-6.385596406471877</v>
      </c>
      <c r="AR16" s="42" t="s">
        <v>39</v>
      </c>
      <c r="AS16" s="43" t="s">
        <v>41</v>
      </c>
      <c r="AT16" s="2"/>
    </row>
    <row r="17" spans="1:46" ht="16.5">
      <c r="A17" s="39" t="s">
        <v>42</v>
      </c>
      <c r="B17" s="4" t="s">
        <v>43</v>
      </c>
      <c r="C17" s="34">
        <v>5.886609999999999</v>
      </c>
      <c r="D17" s="34">
        <v>14.302536</v>
      </c>
      <c r="E17" s="34">
        <v>14.715329</v>
      </c>
      <c r="F17" s="34">
        <v>18.552217</v>
      </c>
      <c r="G17" s="34">
        <v>21.411454000000003</v>
      </c>
      <c r="H17" s="34">
        <v>20.237619</v>
      </c>
      <c r="I17" s="35">
        <v>31.875</v>
      </c>
      <c r="J17" s="36">
        <v>66.062223</v>
      </c>
      <c r="K17" s="35">
        <v>79.157315</v>
      </c>
      <c r="L17" s="35">
        <v>91.10274</v>
      </c>
      <c r="M17" s="34">
        <v>86.643656</v>
      </c>
      <c r="N17" s="34">
        <v>102.140972</v>
      </c>
      <c r="O17" s="38">
        <v>95.389449</v>
      </c>
      <c r="P17" s="38">
        <v>126.881449</v>
      </c>
      <c r="Q17" s="50">
        <v>162.761696</v>
      </c>
      <c r="R17" s="50">
        <v>230.95483599999997</v>
      </c>
      <c r="S17" s="50">
        <v>280.07796599999995</v>
      </c>
      <c r="T17" s="67">
        <v>331.086551</v>
      </c>
      <c r="U17" s="67">
        <v>380.826535</v>
      </c>
      <c r="V17" s="67">
        <v>366.93750300000005</v>
      </c>
      <c r="W17" s="67">
        <v>403.035877</v>
      </c>
      <c r="X17" s="67">
        <v>504.6033979999999</v>
      </c>
      <c r="Y17" s="115">
        <v>508.184639</v>
      </c>
      <c r="Z17" s="115">
        <v>607.0705290000001</v>
      </c>
      <c r="AA17" s="115">
        <v>691.7268549999999</v>
      </c>
      <c r="AB17" s="115">
        <v>672.7076400000001</v>
      </c>
      <c r="AC17" s="115">
        <v>646.2479960000001</v>
      </c>
      <c r="AD17" s="67">
        <v>712.685613</v>
      </c>
      <c r="AE17" s="115">
        <v>748.017209</v>
      </c>
      <c r="AF17" s="115">
        <v>677.523046</v>
      </c>
      <c r="AG17" s="115"/>
      <c r="AH17" s="18"/>
      <c r="AI17" s="18">
        <f>+AC17/AB17*100-100</f>
        <v>-3.933305113050295</v>
      </c>
      <c r="AJ17" s="18">
        <f>+AD17/AC17*100-100</f>
        <v>10.280514200619663</v>
      </c>
      <c r="AK17" s="18">
        <f>AE17/AD17*100-100</f>
        <v>4.957529007955429</v>
      </c>
      <c r="AL17" s="18">
        <f>AF17/AE17*100-100</f>
        <v>-9.424136524110367</v>
      </c>
      <c r="AM17" s="18"/>
      <c r="AN17" s="18">
        <v>163.83001099999998</v>
      </c>
      <c r="AO17" s="18">
        <v>177.754645</v>
      </c>
      <c r="AP17" s="18"/>
      <c r="AQ17" s="18">
        <f t="shared" si="0"/>
        <v>8.499440313167058</v>
      </c>
      <c r="AR17" s="42" t="s">
        <v>42</v>
      </c>
      <c r="AS17" s="43" t="s">
        <v>44</v>
      </c>
      <c r="AT17" s="2"/>
    </row>
    <row r="18" spans="1:46" ht="16.5">
      <c r="A18" s="39"/>
      <c r="B18" s="4"/>
      <c r="C18" s="34"/>
      <c r="D18" s="34"/>
      <c r="E18" s="34"/>
      <c r="F18" s="34"/>
      <c r="G18" s="34"/>
      <c r="H18" s="34"/>
      <c r="I18" s="35"/>
      <c r="J18" s="36"/>
      <c r="K18" s="35"/>
      <c r="L18" s="35"/>
      <c r="M18" s="34"/>
      <c r="N18" s="34"/>
      <c r="O18" s="38"/>
      <c r="P18" s="38"/>
      <c r="Q18" s="50"/>
      <c r="R18" s="50"/>
      <c r="S18" s="50"/>
      <c r="T18" s="67"/>
      <c r="U18" s="67"/>
      <c r="V18" s="67"/>
      <c r="W18" s="67"/>
      <c r="X18" s="67"/>
      <c r="Y18" s="18"/>
      <c r="Z18" s="18"/>
      <c r="AA18" s="18"/>
      <c r="AB18" s="18"/>
      <c r="AC18" s="18"/>
      <c r="AD18" s="67"/>
      <c r="AE18" s="115"/>
      <c r="AF18" s="18"/>
      <c r="AG18" s="115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42"/>
      <c r="AS18" s="43"/>
      <c r="AT18" s="2"/>
    </row>
    <row r="19" spans="1:46" ht="16.5">
      <c r="A19" s="16" t="s">
        <v>45</v>
      </c>
      <c r="B19" s="1"/>
      <c r="C19" s="34">
        <v>224.99389</v>
      </c>
      <c r="D19" s="34">
        <v>345.476828</v>
      </c>
      <c r="E19" s="34">
        <v>381.432416</v>
      </c>
      <c r="F19" s="34">
        <v>330.435077</v>
      </c>
      <c r="G19" s="34">
        <v>336.232066</v>
      </c>
      <c r="H19" s="34">
        <v>152.519133</v>
      </c>
      <c r="I19" s="34">
        <v>173.31900000000002</v>
      </c>
      <c r="J19" s="34">
        <v>296.08119800000003</v>
      </c>
      <c r="K19" s="18">
        <v>393.123794</v>
      </c>
      <c r="L19" s="18">
        <v>319.376513</v>
      </c>
      <c r="M19" s="18">
        <v>308.034741</v>
      </c>
      <c r="N19" s="18">
        <v>365.303</v>
      </c>
      <c r="O19" s="18">
        <v>296.43139199999996</v>
      </c>
      <c r="P19" s="18">
        <v>218.012709</v>
      </c>
      <c r="Q19" s="64">
        <v>250.248076</v>
      </c>
      <c r="R19" s="64">
        <v>270.02203399999996</v>
      </c>
      <c r="S19" s="64">
        <v>298.87559000000005</v>
      </c>
      <c r="T19" s="67">
        <v>295.90945</v>
      </c>
      <c r="U19" s="67">
        <v>353.111632</v>
      </c>
      <c r="V19" s="67">
        <v>479.29643599999997</v>
      </c>
      <c r="W19" s="67">
        <v>450.007232</v>
      </c>
      <c r="X19" s="67">
        <v>551.1821329999999</v>
      </c>
      <c r="Y19" s="115">
        <v>638.5845599999999</v>
      </c>
      <c r="Z19" s="115">
        <v>1459.4050049999998</v>
      </c>
      <c r="AA19" s="115">
        <v>1501.346074</v>
      </c>
      <c r="AB19" s="115">
        <v>1096.645625</v>
      </c>
      <c r="AC19" s="115">
        <v>1003.8848490000001</v>
      </c>
      <c r="AD19" s="67">
        <v>957.550427</v>
      </c>
      <c r="AE19" s="115">
        <v>1003.7162300000002</v>
      </c>
      <c r="AF19" s="115">
        <v>1024.3859390000002</v>
      </c>
      <c r="AG19" s="115"/>
      <c r="AH19" s="18"/>
      <c r="AI19" s="18">
        <f>+AC19/AB19*100-100</f>
        <v>-8.458591716900344</v>
      </c>
      <c r="AJ19" s="18">
        <f>+AD19/AC19*100-100</f>
        <v>-4.615511634243234</v>
      </c>
      <c r="AK19" s="18">
        <f>AE19/AD19*100-100</f>
        <v>4.821239873981085</v>
      </c>
      <c r="AL19" s="18">
        <f>AF19/AE19*100-100</f>
        <v>2.0593180006663943</v>
      </c>
      <c r="AM19" s="18"/>
      <c r="AN19" s="18">
        <v>263.718405</v>
      </c>
      <c r="AO19" s="18">
        <v>250.93758799999998</v>
      </c>
      <c r="AP19" s="18"/>
      <c r="AQ19" s="18">
        <f>+(AO19-AN19)/AN19*100</f>
        <v>-4.846387949297677</v>
      </c>
      <c r="AR19" s="11" t="s">
        <v>46</v>
      </c>
      <c r="AS19" s="26"/>
      <c r="AT19" s="2"/>
    </row>
    <row r="20" spans="1:46" ht="18" customHeight="1">
      <c r="A20" s="39" t="s">
        <v>47</v>
      </c>
      <c r="B20" s="4" t="s">
        <v>48</v>
      </c>
      <c r="C20" s="34">
        <v>3.972985</v>
      </c>
      <c r="D20" s="34">
        <v>8.282306</v>
      </c>
      <c r="E20" s="34">
        <v>14.383426</v>
      </c>
      <c r="F20" s="34">
        <v>11.462316999999999</v>
      </c>
      <c r="G20" s="34">
        <v>8.947816999999999</v>
      </c>
      <c r="H20" s="34">
        <v>12.699654</v>
      </c>
      <c r="I20" s="35">
        <v>13.352</v>
      </c>
      <c r="J20" s="36">
        <v>18.59962</v>
      </c>
      <c r="K20" s="35">
        <v>10.127881</v>
      </c>
      <c r="L20" s="35">
        <v>11.996556</v>
      </c>
      <c r="M20" s="34">
        <v>14.647041</v>
      </c>
      <c r="N20" s="34">
        <v>14.576</v>
      </c>
      <c r="O20" s="34">
        <v>13.251585</v>
      </c>
      <c r="P20" s="38">
        <v>10.096931</v>
      </c>
      <c r="Q20" s="50">
        <v>15.369685</v>
      </c>
      <c r="R20" s="50">
        <v>30.744022</v>
      </c>
      <c r="S20" s="50">
        <v>23.371627</v>
      </c>
      <c r="T20" s="67">
        <v>39.64679</v>
      </c>
      <c r="U20" s="67">
        <v>50.98616500000001</v>
      </c>
      <c r="V20" s="67">
        <v>79.17224900000001</v>
      </c>
      <c r="W20" s="67">
        <v>81.73335600000001</v>
      </c>
      <c r="X20" s="67">
        <v>150.681823</v>
      </c>
      <c r="Y20" s="115">
        <v>151.157327</v>
      </c>
      <c r="Z20" s="115">
        <v>336.94558800000004</v>
      </c>
      <c r="AA20" s="115">
        <v>342.84285700000004</v>
      </c>
      <c r="AB20" s="115">
        <v>306.26758400000006</v>
      </c>
      <c r="AC20" s="115">
        <v>240.83271500000004</v>
      </c>
      <c r="AD20" s="67">
        <v>269.774012</v>
      </c>
      <c r="AE20" s="115">
        <v>265.212495</v>
      </c>
      <c r="AF20" s="115">
        <v>274.448862</v>
      </c>
      <c r="AG20" s="115"/>
      <c r="AH20" s="18"/>
      <c r="AI20" s="18">
        <f>+AC20/AB20*100-100</f>
        <v>-21.365261104485683</v>
      </c>
      <c r="AJ20" s="18">
        <f>+AD20/AC20*100-100</f>
        <v>12.017178397046251</v>
      </c>
      <c r="AK20" s="18">
        <f>AE20/AD20*100-100</f>
        <v>-1.6908659830436363</v>
      </c>
      <c r="AL20" s="18">
        <f>AF20/AE20*100-100</f>
        <v>3.482628901025194</v>
      </c>
      <c r="AM20" s="18"/>
      <c r="AN20" s="18">
        <v>51.044540999999995</v>
      </c>
      <c r="AO20" s="18">
        <v>61.67253900000001</v>
      </c>
      <c r="AP20" s="18"/>
      <c r="AQ20" s="18">
        <f t="shared" si="0"/>
        <v>20.82102765896164</v>
      </c>
      <c r="AR20" s="42" t="s">
        <v>47</v>
      </c>
      <c r="AS20" s="43" t="s">
        <v>49</v>
      </c>
      <c r="AT20" s="2"/>
    </row>
    <row r="21" spans="1:46" ht="16.5">
      <c r="A21" s="39" t="s">
        <v>50</v>
      </c>
      <c r="B21" s="4" t="s">
        <v>51</v>
      </c>
      <c r="C21" s="34">
        <v>221.020905</v>
      </c>
      <c r="D21" s="34">
        <v>337.194522</v>
      </c>
      <c r="E21" s="34">
        <v>367.04899</v>
      </c>
      <c r="F21" s="34">
        <v>318.97276</v>
      </c>
      <c r="G21" s="34">
        <v>327.284249</v>
      </c>
      <c r="H21" s="34">
        <v>139.819479</v>
      </c>
      <c r="I21" s="35">
        <v>159.967</v>
      </c>
      <c r="J21" s="36">
        <v>277.481578</v>
      </c>
      <c r="K21" s="35">
        <v>382.995913</v>
      </c>
      <c r="L21" s="35">
        <v>307.379957</v>
      </c>
      <c r="M21" s="34">
        <v>293.3877</v>
      </c>
      <c r="N21" s="34">
        <v>350.727</v>
      </c>
      <c r="O21" s="34">
        <v>283.179807</v>
      </c>
      <c r="P21" s="38">
        <v>207.915778</v>
      </c>
      <c r="Q21" s="50">
        <v>234.878391</v>
      </c>
      <c r="R21" s="50">
        <v>239.278012</v>
      </c>
      <c r="S21" s="50">
        <v>275.503963</v>
      </c>
      <c r="T21" s="67">
        <v>256.26266</v>
      </c>
      <c r="U21" s="67">
        <v>302.12546700000007</v>
      </c>
      <c r="V21" s="67">
        <v>400.12418699999995</v>
      </c>
      <c r="W21" s="67">
        <v>368.273876</v>
      </c>
      <c r="X21" s="67">
        <v>400.50031</v>
      </c>
      <c r="Y21" s="115">
        <v>487.427233</v>
      </c>
      <c r="Z21" s="115">
        <v>1122.459417</v>
      </c>
      <c r="AA21" s="115">
        <v>1158.503217</v>
      </c>
      <c r="AB21" s="115">
        <v>790.3780409999999</v>
      </c>
      <c r="AC21" s="115">
        <v>763.0521339999999</v>
      </c>
      <c r="AD21" s="67">
        <v>687.776415</v>
      </c>
      <c r="AE21" s="115">
        <v>738.503735</v>
      </c>
      <c r="AF21" s="115">
        <v>749.9370770000002</v>
      </c>
      <c r="AG21" s="115"/>
      <c r="AH21" s="18"/>
      <c r="AI21" s="18">
        <f>+AC21/AB21*100-100</f>
        <v>-3.4573211276754137</v>
      </c>
      <c r="AJ21" s="18">
        <f>+AD21/AC21*100-100</f>
        <v>-9.865082036452293</v>
      </c>
      <c r="AK21" s="18">
        <f>AE21/AD21*100-100</f>
        <v>7.375553870948011</v>
      </c>
      <c r="AL21" s="18">
        <f>AF21/AE21*100-100</f>
        <v>1.5481765979152584</v>
      </c>
      <c r="AM21" s="18"/>
      <c r="AN21" s="18">
        <v>212.67386400000004</v>
      </c>
      <c r="AO21" s="18">
        <v>189.265049</v>
      </c>
      <c r="AP21" s="18"/>
      <c r="AQ21" s="18">
        <f t="shared" si="0"/>
        <v>-11.00690727093764</v>
      </c>
      <c r="AR21" s="42" t="s">
        <v>50</v>
      </c>
      <c r="AS21" s="43" t="s">
        <v>52</v>
      </c>
      <c r="AT21" s="2"/>
    </row>
    <row r="22" spans="1:46" ht="16.5">
      <c r="A22" s="39"/>
      <c r="B22" s="4"/>
      <c r="C22" s="34"/>
      <c r="D22" s="34"/>
      <c r="E22" s="34"/>
      <c r="F22" s="34"/>
      <c r="G22" s="34"/>
      <c r="H22" s="34"/>
      <c r="I22" s="35"/>
      <c r="J22" s="36"/>
      <c r="K22" s="35"/>
      <c r="L22" s="35"/>
      <c r="M22" s="34"/>
      <c r="N22" s="34"/>
      <c r="O22" s="34"/>
      <c r="P22" s="38"/>
      <c r="Q22" s="50"/>
      <c r="R22" s="50"/>
      <c r="S22" s="50"/>
      <c r="T22" s="67"/>
      <c r="U22" s="67"/>
      <c r="V22" s="67"/>
      <c r="W22" s="67"/>
      <c r="X22" s="67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42"/>
      <c r="AS22" s="43"/>
      <c r="AT22" s="2"/>
    </row>
    <row r="23" spans="1:46" ht="16.5">
      <c r="A23" s="16" t="s">
        <v>53</v>
      </c>
      <c r="B23" s="8"/>
      <c r="C23" s="34">
        <v>1605.672436</v>
      </c>
      <c r="D23" s="34">
        <v>1684.607325</v>
      </c>
      <c r="E23" s="34">
        <v>1627.670827</v>
      </c>
      <c r="F23" s="34">
        <v>1879.9789750000002</v>
      </c>
      <c r="G23" s="34">
        <v>2498.4938049999996</v>
      </c>
      <c r="H23" s="34">
        <v>2283.582504</v>
      </c>
      <c r="I23" s="34">
        <v>3536.078</v>
      </c>
      <c r="J23" s="34">
        <v>3635.682778</v>
      </c>
      <c r="K23" s="18">
        <v>3926.4987309999997</v>
      </c>
      <c r="L23" s="18">
        <v>3502.1561110000002</v>
      </c>
      <c r="M23" s="18">
        <v>2521.7727760000002</v>
      </c>
      <c r="N23" s="18">
        <v>3304.1381729999994</v>
      </c>
      <c r="O23" s="18">
        <v>2435.055029</v>
      </c>
      <c r="P23" s="18">
        <v>3668.974569</v>
      </c>
      <c r="Q23" s="64">
        <v>5160.439635</v>
      </c>
      <c r="R23" s="64">
        <v>6969.911053</v>
      </c>
      <c r="S23" s="64">
        <v>7660.514083</v>
      </c>
      <c r="T23" s="67">
        <v>9190.841154</v>
      </c>
      <c r="U23" s="67">
        <v>12240.193181999999</v>
      </c>
      <c r="V23" s="67">
        <v>9936.095358999999</v>
      </c>
      <c r="W23" s="67">
        <v>15394.551866000002</v>
      </c>
      <c r="X23" s="67">
        <v>20051.875015</v>
      </c>
      <c r="Y23" s="115">
        <v>18630.140682</v>
      </c>
      <c r="Z23" s="115">
        <v>16954.849925000002</v>
      </c>
      <c r="AA23" s="115">
        <v>17093.027761999998</v>
      </c>
      <c r="AB23" s="115">
        <v>12858.375613999999</v>
      </c>
      <c r="AC23" s="115">
        <v>11936.582697000002</v>
      </c>
      <c r="AD23" s="67">
        <v>15769.715011999997</v>
      </c>
      <c r="AE23" s="115">
        <v>16938.372715999998</v>
      </c>
      <c r="AF23" s="115">
        <v>15027.896975999998</v>
      </c>
      <c r="AG23" s="115"/>
      <c r="AH23" s="18"/>
      <c r="AI23" s="18">
        <f>+AC23/AB23*100-100</f>
        <v>-7.16881311194831</v>
      </c>
      <c r="AJ23" s="18">
        <f>+AD23/AC23*100-100</f>
        <v>32.11247651275747</v>
      </c>
      <c r="AK23" s="18">
        <f>AE23/AD23*100-100</f>
        <v>7.4107725035658945</v>
      </c>
      <c r="AL23" s="18">
        <f>AF23/AE23*100-100</f>
        <v>-11.278980407576952</v>
      </c>
      <c r="AM23" s="18"/>
      <c r="AN23" s="18">
        <v>3443.7621919999997</v>
      </c>
      <c r="AO23" s="18">
        <v>3771.292028</v>
      </c>
      <c r="AP23" s="18"/>
      <c r="AQ23" s="18">
        <f>+(AO23-AN23)/AN23*100</f>
        <v>9.510814560914378</v>
      </c>
      <c r="AR23" s="12" t="s">
        <v>54</v>
      </c>
      <c r="AS23" s="26"/>
      <c r="AT23" s="2"/>
    </row>
    <row r="24" spans="1:46" ht="18" customHeight="1">
      <c r="A24" s="40">
        <v>21</v>
      </c>
      <c r="B24" s="4" t="s">
        <v>55</v>
      </c>
      <c r="C24" s="34">
        <v>99.874834</v>
      </c>
      <c r="D24" s="34">
        <v>129.212247</v>
      </c>
      <c r="E24" s="34">
        <v>115.72122900000001</v>
      </c>
      <c r="F24" s="34">
        <v>166.367966</v>
      </c>
      <c r="G24" s="34">
        <v>214.872805</v>
      </c>
      <c r="H24" s="34">
        <v>281.517091</v>
      </c>
      <c r="I24" s="34">
        <v>464.313</v>
      </c>
      <c r="J24" s="36">
        <v>677.464789</v>
      </c>
      <c r="K24" s="34">
        <v>589.220742</v>
      </c>
      <c r="L24" s="34">
        <v>373.249849</v>
      </c>
      <c r="M24" s="34">
        <v>102.235042</v>
      </c>
      <c r="N24" s="34">
        <v>224.678851</v>
      </c>
      <c r="O24" s="34">
        <v>274.786976</v>
      </c>
      <c r="P24" s="38">
        <v>453.148572</v>
      </c>
      <c r="Q24" s="94">
        <v>440.560528</v>
      </c>
      <c r="R24" s="94">
        <v>396.84965500000004</v>
      </c>
      <c r="S24" s="94">
        <v>293.296463</v>
      </c>
      <c r="T24" s="67">
        <v>336.802456</v>
      </c>
      <c r="U24" s="67">
        <v>327.346469</v>
      </c>
      <c r="V24" s="67">
        <v>123.25847600000002</v>
      </c>
      <c r="W24" s="67">
        <v>225.910279</v>
      </c>
      <c r="X24" s="67">
        <v>409.06463499999995</v>
      </c>
      <c r="Y24" s="115">
        <v>406.931891</v>
      </c>
      <c r="Z24" s="115">
        <v>403.175117</v>
      </c>
      <c r="AA24" s="115">
        <v>265.52665300000007</v>
      </c>
      <c r="AB24" s="115">
        <v>110.08279700000001</v>
      </c>
      <c r="AC24" s="115">
        <v>87.15844100000001</v>
      </c>
      <c r="AD24" s="67">
        <v>118.36385899999999</v>
      </c>
      <c r="AE24" s="115">
        <v>138.21761499999997</v>
      </c>
      <c r="AF24" s="115">
        <v>122.521917</v>
      </c>
      <c r="AG24" s="115"/>
      <c r="AH24" s="18"/>
      <c r="AI24" s="18">
        <f>+AC24/AB24*100-100</f>
        <v>-20.8246489231192</v>
      </c>
      <c r="AJ24" s="18">
        <f>+AD24/AC24*100-100</f>
        <v>35.80309335730314</v>
      </c>
      <c r="AK24" s="18">
        <f>AE24/AD24*100-100</f>
        <v>16.77349502435534</v>
      </c>
      <c r="AL24" s="18">
        <f>AF24/AE24*100-100</f>
        <v>-11.355787031920613</v>
      </c>
      <c r="AM24" s="18"/>
      <c r="AN24" s="18">
        <v>28.986117</v>
      </c>
      <c r="AO24" s="18">
        <v>33.16446</v>
      </c>
      <c r="AP24" s="18"/>
      <c r="AQ24" s="18">
        <f t="shared" si="0"/>
        <v>14.414980109270925</v>
      </c>
      <c r="AR24" s="42" t="s">
        <v>56</v>
      </c>
      <c r="AS24" s="43" t="s">
        <v>57</v>
      </c>
      <c r="AT24" s="2"/>
    </row>
    <row r="25" spans="1:46" ht="18" customHeight="1">
      <c r="A25" s="40">
        <v>22</v>
      </c>
      <c r="B25" s="4" t="s">
        <v>58</v>
      </c>
      <c r="C25" s="34">
        <v>25.171063999999998</v>
      </c>
      <c r="D25" s="34">
        <v>32.682362</v>
      </c>
      <c r="E25" s="34">
        <v>32.197168000000005</v>
      </c>
      <c r="F25" s="34">
        <v>57.671094</v>
      </c>
      <c r="G25" s="34">
        <v>72.004181</v>
      </c>
      <c r="H25" s="34">
        <v>75.466204</v>
      </c>
      <c r="I25" s="34">
        <v>204.484</v>
      </c>
      <c r="J25" s="36">
        <v>250.427774</v>
      </c>
      <c r="K25" s="34">
        <v>259.558674</v>
      </c>
      <c r="L25" s="34">
        <v>305.122056</v>
      </c>
      <c r="M25" s="34">
        <v>219.215103</v>
      </c>
      <c r="N25" s="34">
        <v>233.421888</v>
      </c>
      <c r="O25" s="34">
        <v>133.583347</v>
      </c>
      <c r="P25" s="38">
        <v>223.473767</v>
      </c>
      <c r="Q25" s="94">
        <v>425.033638</v>
      </c>
      <c r="R25" s="94">
        <v>470.15863</v>
      </c>
      <c r="S25" s="94">
        <v>624.778167</v>
      </c>
      <c r="T25" s="67">
        <v>527.805593</v>
      </c>
      <c r="U25" s="67">
        <v>901.7973840000001</v>
      </c>
      <c r="V25" s="67">
        <v>914.27655</v>
      </c>
      <c r="W25" s="67">
        <v>1410.7070330000001</v>
      </c>
      <c r="X25" s="67">
        <v>1541.129598</v>
      </c>
      <c r="Y25" s="115">
        <v>1497.781589</v>
      </c>
      <c r="Z25" s="115">
        <v>1517.2259800000002</v>
      </c>
      <c r="AA25" s="115">
        <v>2130.410378</v>
      </c>
      <c r="AB25" s="115">
        <v>1849.8236970000003</v>
      </c>
      <c r="AC25" s="115">
        <v>1687.273718</v>
      </c>
      <c r="AD25" s="67">
        <v>1753.760833</v>
      </c>
      <c r="AE25" s="115">
        <v>1796.538328</v>
      </c>
      <c r="AF25" s="115">
        <v>1944.1032650000002</v>
      </c>
      <c r="AG25" s="115"/>
      <c r="AH25" s="18"/>
      <c r="AI25" s="18">
        <f>+AC25/AB25*100-100</f>
        <v>-8.787322773711892</v>
      </c>
      <c r="AJ25" s="18">
        <f>+AD25/AC25*100-100</f>
        <v>3.940505579545814</v>
      </c>
      <c r="AK25" s="18">
        <f>AE25/AD25*100-100</f>
        <v>2.4391863585426563</v>
      </c>
      <c r="AL25" s="18">
        <f>AF25/AE25*100-100</f>
        <v>8.21384852747768</v>
      </c>
      <c r="AM25" s="18"/>
      <c r="AN25" s="18">
        <v>486.39626899999996</v>
      </c>
      <c r="AO25" s="18">
        <v>481.139564</v>
      </c>
      <c r="AP25" s="18"/>
      <c r="AQ25" s="18">
        <f t="shared" si="0"/>
        <v>-1.0807453377073406</v>
      </c>
      <c r="AR25" s="42" t="s">
        <v>59</v>
      </c>
      <c r="AS25" s="43" t="s">
        <v>60</v>
      </c>
      <c r="AT25" s="2"/>
    </row>
    <row r="26" spans="1:46" ht="18" customHeight="1">
      <c r="A26" s="40">
        <v>23</v>
      </c>
      <c r="B26" s="4" t="s">
        <v>61</v>
      </c>
      <c r="C26" s="34">
        <v>86.060069</v>
      </c>
      <c r="D26" s="34">
        <v>90.649029</v>
      </c>
      <c r="E26" s="34">
        <v>109.023195</v>
      </c>
      <c r="F26" s="34">
        <v>131.498524</v>
      </c>
      <c r="G26" s="34">
        <v>145.48121799999998</v>
      </c>
      <c r="H26" s="34">
        <v>130.735351</v>
      </c>
      <c r="I26" s="34">
        <v>241.415</v>
      </c>
      <c r="J26" s="36">
        <v>242.114694</v>
      </c>
      <c r="K26" s="34">
        <v>205.302812</v>
      </c>
      <c r="L26" s="34">
        <v>167.217527</v>
      </c>
      <c r="M26" s="34">
        <v>135.469503</v>
      </c>
      <c r="N26" s="34">
        <v>160.618076</v>
      </c>
      <c r="O26" s="34">
        <v>130.264657</v>
      </c>
      <c r="P26" s="38">
        <v>182.569373</v>
      </c>
      <c r="Q26" s="94">
        <v>256.389772</v>
      </c>
      <c r="R26" s="94">
        <v>343.834214</v>
      </c>
      <c r="S26" s="94">
        <v>445.835691</v>
      </c>
      <c r="T26" s="67">
        <v>614.5544470000001</v>
      </c>
      <c r="U26" s="67">
        <v>723.490829</v>
      </c>
      <c r="V26" s="67">
        <v>568.752667</v>
      </c>
      <c r="W26" s="67">
        <v>1016.125501</v>
      </c>
      <c r="X26" s="67">
        <v>1650.1813570000002</v>
      </c>
      <c r="Y26" s="115">
        <v>1252.7453690000002</v>
      </c>
      <c r="Z26" s="115">
        <v>1130.8164800000002</v>
      </c>
      <c r="AA26" s="115">
        <v>975.179736</v>
      </c>
      <c r="AB26" s="115">
        <v>788.5368310000001</v>
      </c>
      <c r="AC26" s="115">
        <v>708.7888990000001</v>
      </c>
      <c r="AD26" s="67">
        <v>1000.207905</v>
      </c>
      <c r="AE26" s="115">
        <v>984.878151</v>
      </c>
      <c r="AF26" s="115">
        <v>889.011241</v>
      </c>
      <c r="AG26" s="115"/>
      <c r="AH26" s="18"/>
      <c r="AI26" s="18">
        <f>+AC26/AB26*100-100</f>
        <v>-10.1134061041722</v>
      </c>
      <c r="AJ26" s="18">
        <f>+AD26/AC26*100-100</f>
        <v>41.11506351343121</v>
      </c>
      <c r="AK26" s="18">
        <f>AE26/AD26*100-100</f>
        <v>-1.5326567529977666</v>
      </c>
      <c r="AL26" s="18">
        <f>AF26/AE26*100-100</f>
        <v>-9.733885344360743</v>
      </c>
      <c r="AM26" s="18"/>
      <c r="AN26" s="18">
        <v>214.206951</v>
      </c>
      <c r="AO26" s="18">
        <v>223.51362400000002</v>
      </c>
      <c r="AP26" s="18"/>
      <c r="AQ26" s="18">
        <f t="shared" si="0"/>
        <v>4.344711017337629</v>
      </c>
      <c r="AR26" s="42" t="s">
        <v>62</v>
      </c>
      <c r="AS26" s="43" t="s">
        <v>63</v>
      </c>
      <c r="AT26" s="2"/>
    </row>
    <row r="27" spans="1:46" ht="18" customHeight="1">
      <c r="A27" s="40">
        <v>24</v>
      </c>
      <c r="B27" s="4" t="s">
        <v>64</v>
      </c>
      <c r="C27" s="34">
        <v>68.98134</v>
      </c>
      <c r="D27" s="34">
        <v>131.807099</v>
      </c>
      <c r="E27" s="34">
        <v>138.53615</v>
      </c>
      <c r="F27" s="34">
        <v>150.734174</v>
      </c>
      <c r="G27" s="34">
        <v>344.950781</v>
      </c>
      <c r="H27" s="34">
        <v>160.720517</v>
      </c>
      <c r="I27" s="34">
        <v>145.276</v>
      </c>
      <c r="J27" s="36">
        <v>182.891154</v>
      </c>
      <c r="K27" s="34">
        <v>167.113833</v>
      </c>
      <c r="L27" s="34">
        <v>186.513435</v>
      </c>
      <c r="M27" s="34">
        <v>157.041679</v>
      </c>
      <c r="N27" s="34">
        <v>182.817622</v>
      </c>
      <c r="O27" s="34">
        <v>99.487315</v>
      </c>
      <c r="P27" s="38">
        <v>121.16715</v>
      </c>
      <c r="Q27" s="94">
        <v>165.53046</v>
      </c>
      <c r="R27" s="94">
        <v>287.350565</v>
      </c>
      <c r="S27" s="94">
        <v>361.57759599999997</v>
      </c>
      <c r="T27" s="67">
        <v>475.728929</v>
      </c>
      <c r="U27" s="67">
        <v>540.3917759999999</v>
      </c>
      <c r="V27" s="67">
        <v>359.766714</v>
      </c>
      <c r="W27" s="67">
        <v>462.11881700000004</v>
      </c>
      <c r="X27" s="67">
        <v>604.820748</v>
      </c>
      <c r="Y27" s="115">
        <v>718.4065420000001</v>
      </c>
      <c r="Z27" s="115">
        <v>606.9719690000001</v>
      </c>
      <c r="AA27" s="115">
        <v>660.812755</v>
      </c>
      <c r="AB27" s="115">
        <v>741.7060319999999</v>
      </c>
      <c r="AC27" s="115">
        <v>581.941711</v>
      </c>
      <c r="AD27" s="67">
        <v>522.292961</v>
      </c>
      <c r="AE27" s="115">
        <v>459.922484</v>
      </c>
      <c r="AF27" s="115">
        <v>205.705245</v>
      </c>
      <c r="AG27" s="115"/>
      <c r="AH27" s="18"/>
      <c r="AI27" s="18">
        <f>+AC27/AB27*100-100</f>
        <v>-21.540113482587913</v>
      </c>
      <c r="AJ27" s="18">
        <f>+AD27/AC27*100-100</f>
        <v>-10.249952679539078</v>
      </c>
      <c r="AK27" s="18">
        <f>AE27/AD27*100-100</f>
        <v>-11.941665244843307</v>
      </c>
      <c r="AL27" s="18">
        <f>AF27/AE27*100-100</f>
        <v>-55.27393155234394</v>
      </c>
      <c r="AM27" s="18"/>
      <c r="AN27" s="18">
        <v>46.885005</v>
      </c>
      <c r="AO27" s="18">
        <v>50.397855</v>
      </c>
      <c r="AP27" s="18"/>
      <c r="AQ27" s="18">
        <f t="shared" si="0"/>
        <v>7.492480804897003</v>
      </c>
      <c r="AR27" s="42" t="s">
        <v>65</v>
      </c>
      <c r="AS27" s="43" t="s">
        <v>66</v>
      </c>
      <c r="AT27" s="2"/>
    </row>
    <row r="28" spans="1:46" ht="18" customHeight="1">
      <c r="A28" s="40">
        <v>25</v>
      </c>
      <c r="B28" s="4" t="s">
        <v>67</v>
      </c>
      <c r="C28" s="34">
        <v>100.708766</v>
      </c>
      <c r="D28" s="34">
        <v>80.166056</v>
      </c>
      <c r="E28" s="34">
        <v>71.994274</v>
      </c>
      <c r="F28" s="34">
        <v>101.81344899999999</v>
      </c>
      <c r="G28" s="34">
        <v>103.589462</v>
      </c>
      <c r="H28" s="34">
        <v>102.242173</v>
      </c>
      <c r="I28" s="34">
        <v>246.086</v>
      </c>
      <c r="J28" s="36">
        <v>126.584476</v>
      </c>
      <c r="K28" s="34">
        <v>143.59376</v>
      </c>
      <c r="L28" s="34">
        <v>153.245103</v>
      </c>
      <c r="M28" s="34">
        <v>164.165543</v>
      </c>
      <c r="N28" s="34">
        <v>238.125911</v>
      </c>
      <c r="O28" s="34">
        <v>148.977052</v>
      </c>
      <c r="P28" s="38">
        <v>191.72994</v>
      </c>
      <c r="Q28" s="94">
        <v>187.335486</v>
      </c>
      <c r="R28" s="94">
        <v>221.372288</v>
      </c>
      <c r="S28" s="94">
        <v>278.093507</v>
      </c>
      <c r="T28" s="67">
        <v>346.337503</v>
      </c>
      <c r="U28" s="67">
        <v>411.18371199999996</v>
      </c>
      <c r="V28" s="67">
        <v>342.62891300000007</v>
      </c>
      <c r="W28" s="67">
        <v>544.955791</v>
      </c>
      <c r="X28" s="67">
        <v>602.6253290000001</v>
      </c>
      <c r="Y28" s="115">
        <v>560.062667</v>
      </c>
      <c r="Z28" s="115">
        <v>644.358976</v>
      </c>
      <c r="AA28" s="115">
        <v>685.92252</v>
      </c>
      <c r="AB28" s="115">
        <v>740.1931119999999</v>
      </c>
      <c r="AC28" s="115">
        <v>736.0456640000001</v>
      </c>
      <c r="AD28" s="67">
        <v>946.240542</v>
      </c>
      <c r="AE28" s="115">
        <v>1081.0610570000001</v>
      </c>
      <c r="AF28" s="115">
        <v>997.9595919999999</v>
      </c>
      <c r="AG28" s="115"/>
      <c r="AH28" s="18"/>
      <c r="AI28" s="18">
        <f>+AC28/AB28*100-100</f>
        <v>-0.5603197236993225</v>
      </c>
      <c r="AJ28" s="18">
        <f>+AD28/AC28*100-100</f>
        <v>28.55731488963704</v>
      </c>
      <c r="AK28" s="18">
        <f>AE28/AD28*100-100</f>
        <v>14.248017181238055</v>
      </c>
      <c r="AL28" s="18">
        <f>AF28/AE28*100-100</f>
        <v>-7.687027893744599</v>
      </c>
      <c r="AM28" s="18"/>
      <c r="AN28" s="18">
        <v>277.008317</v>
      </c>
      <c r="AO28" s="18">
        <v>193.244094</v>
      </c>
      <c r="AP28" s="18"/>
      <c r="AQ28" s="18">
        <f t="shared" si="0"/>
        <v>-30.238883766078402</v>
      </c>
      <c r="AR28" s="42" t="s">
        <v>68</v>
      </c>
      <c r="AS28" s="43" t="s">
        <v>69</v>
      </c>
      <c r="AT28" s="2"/>
    </row>
    <row r="29" spans="1:46" ht="18" customHeight="1">
      <c r="A29" s="40">
        <v>26</v>
      </c>
      <c r="B29" s="4" t="s">
        <v>70</v>
      </c>
      <c r="C29" s="34">
        <v>334.61906</v>
      </c>
      <c r="D29" s="34">
        <v>488.157166</v>
      </c>
      <c r="E29" s="34">
        <v>341.92808299999996</v>
      </c>
      <c r="F29" s="34">
        <v>494.496421</v>
      </c>
      <c r="G29" s="34">
        <v>586.7173819999999</v>
      </c>
      <c r="H29" s="34">
        <v>500.823731</v>
      </c>
      <c r="I29" s="34">
        <v>832.562</v>
      </c>
      <c r="J29" s="36">
        <v>731.905044</v>
      </c>
      <c r="K29" s="34">
        <v>1089.257196</v>
      </c>
      <c r="L29" s="34">
        <v>1021.832329</v>
      </c>
      <c r="M29" s="34">
        <v>702.658953</v>
      </c>
      <c r="N29" s="34">
        <v>1117.49482</v>
      </c>
      <c r="O29" s="34">
        <v>865.741589</v>
      </c>
      <c r="P29" s="38">
        <v>1030.837128</v>
      </c>
      <c r="Q29" s="94">
        <v>1285.40034</v>
      </c>
      <c r="R29" s="94">
        <v>1564.4338050000001</v>
      </c>
      <c r="S29" s="94">
        <v>1642.9156609999998</v>
      </c>
      <c r="T29" s="67">
        <v>1835.552012</v>
      </c>
      <c r="U29" s="67">
        <v>2421.004294</v>
      </c>
      <c r="V29" s="67">
        <v>1895.158259</v>
      </c>
      <c r="W29" s="67">
        <v>2948.8059900000003</v>
      </c>
      <c r="X29" s="67">
        <v>3338.9513369999995</v>
      </c>
      <c r="Y29" s="115">
        <v>2691.8256989999995</v>
      </c>
      <c r="Z29" s="115">
        <v>3087.411305</v>
      </c>
      <c r="AA29" s="115">
        <v>3241.0946350000004</v>
      </c>
      <c r="AB29" s="115">
        <v>2588.2886340000005</v>
      </c>
      <c r="AC29" s="115">
        <v>2609.0741999999996</v>
      </c>
      <c r="AD29" s="67">
        <v>3205.076423</v>
      </c>
      <c r="AE29" s="115">
        <v>2960.742569</v>
      </c>
      <c r="AF29" s="115">
        <v>2946.8152159999995</v>
      </c>
      <c r="AG29" s="115"/>
      <c r="AH29" s="18"/>
      <c r="AI29" s="18">
        <f>+AC29/AB29*100-100</f>
        <v>0.8030621363845682</v>
      </c>
      <c r="AJ29" s="18">
        <f>+AD29/AC29*100-100</f>
        <v>22.84343707051339</v>
      </c>
      <c r="AK29" s="18">
        <f>AE29/AD29*100-100</f>
        <v>-7.623339407654427</v>
      </c>
      <c r="AL29" s="18">
        <f>AF29/AE29*100-100</f>
        <v>-0.47040067400065766</v>
      </c>
      <c r="AM29" s="18"/>
      <c r="AN29" s="18">
        <v>614.33103</v>
      </c>
      <c r="AO29" s="18">
        <v>761.743015</v>
      </c>
      <c r="AP29" s="18"/>
      <c r="AQ29" s="18">
        <f t="shared" si="0"/>
        <v>23.995529739072428</v>
      </c>
      <c r="AR29" s="42" t="s">
        <v>71</v>
      </c>
      <c r="AS29" s="43" t="s">
        <v>72</v>
      </c>
      <c r="AT29" s="2"/>
    </row>
    <row r="30" spans="1:46" ht="18" customHeight="1">
      <c r="A30" s="40">
        <v>27</v>
      </c>
      <c r="B30" s="4" t="s">
        <v>204</v>
      </c>
      <c r="C30" s="34">
        <v>93.00213099999999</v>
      </c>
      <c r="D30" s="34">
        <v>94.665094</v>
      </c>
      <c r="E30" s="34">
        <v>93.447524</v>
      </c>
      <c r="F30" s="34">
        <v>87.016796</v>
      </c>
      <c r="G30" s="34">
        <v>89.167429</v>
      </c>
      <c r="H30" s="34">
        <v>81.009141</v>
      </c>
      <c r="I30" s="34">
        <v>117.958</v>
      </c>
      <c r="J30" s="36">
        <v>125.994788</v>
      </c>
      <c r="K30" s="34">
        <v>186.431067</v>
      </c>
      <c r="L30" s="34">
        <v>165.467531</v>
      </c>
      <c r="M30" s="34">
        <v>132.46363</v>
      </c>
      <c r="N30" s="34">
        <v>149.083714</v>
      </c>
      <c r="O30" s="34">
        <v>100.740346</v>
      </c>
      <c r="P30" s="38">
        <v>130.49679</v>
      </c>
      <c r="Q30" s="94">
        <v>155.680791</v>
      </c>
      <c r="R30" s="94">
        <v>179.783744</v>
      </c>
      <c r="S30" s="94">
        <v>239.05672600000003</v>
      </c>
      <c r="T30" s="67">
        <v>260.45151</v>
      </c>
      <c r="U30" s="67">
        <v>303.05639399999995</v>
      </c>
      <c r="V30" s="67">
        <v>262.52711</v>
      </c>
      <c r="W30" s="67">
        <v>315.11316999999997</v>
      </c>
      <c r="X30" s="67">
        <v>447.508843</v>
      </c>
      <c r="Y30" s="115">
        <v>428.273089</v>
      </c>
      <c r="Z30" s="115">
        <v>397.639451</v>
      </c>
      <c r="AA30" s="115">
        <v>426.725886</v>
      </c>
      <c r="AB30" s="115">
        <v>389.745921</v>
      </c>
      <c r="AC30" s="115">
        <v>375.841708</v>
      </c>
      <c r="AD30" s="67">
        <v>412.007048</v>
      </c>
      <c r="AE30" s="115">
        <v>489.15345399999995</v>
      </c>
      <c r="AF30" s="115">
        <v>413.46774000000005</v>
      </c>
      <c r="AG30" s="115"/>
      <c r="AH30" s="18"/>
      <c r="AI30" s="18">
        <f>+AC30/AB30*100-100</f>
        <v>-3.5675069964362933</v>
      </c>
      <c r="AJ30" s="18">
        <f>+AD30/AC30*100-100</f>
        <v>9.62249245631888</v>
      </c>
      <c r="AK30" s="18">
        <f>AE30/AD30*100-100</f>
        <v>18.724535508431387</v>
      </c>
      <c r="AL30" s="18">
        <f>AF30/AE30*100-100</f>
        <v>-15.472795577970075</v>
      </c>
      <c r="AM30" s="18"/>
      <c r="AN30" s="18">
        <v>105.743798</v>
      </c>
      <c r="AO30" s="18">
        <v>87.935593</v>
      </c>
      <c r="AP30" s="18"/>
      <c r="AQ30" s="18">
        <f t="shared" si="0"/>
        <v>-16.840897846320974</v>
      </c>
      <c r="AR30" s="42" t="s">
        <v>73</v>
      </c>
      <c r="AS30" s="43" t="s">
        <v>205</v>
      </c>
      <c r="AT30" s="2"/>
    </row>
    <row r="31" spans="1:46" ht="18" customHeight="1">
      <c r="A31" s="40">
        <v>28</v>
      </c>
      <c r="B31" s="4" t="s">
        <v>74</v>
      </c>
      <c r="C31" s="34">
        <v>773.110444</v>
      </c>
      <c r="D31" s="34">
        <v>605.552119</v>
      </c>
      <c r="E31" s="34">
        <v>693.2308909999999</v>
      </c>
      <c r="F31" s="34">
        <v>646.983223</v>
      </c>
      <c r="G31" s="34">
        <v>893.326159</v>
      </c>
      <c r="H31" s="34">
        <v>908.205156</v>
      </c>
      <c r="I31" s="34">
        <v>1218.591</v>
      </c>
      <c r="J31" s="36">
        <v>1223.955942</v>
      </c>
      <c r="K31" s="34">
        <v>1202.938828</v>
      </c>
      <c r="L31" s="34">
        <v>1021.197962</v>
      </c>
      <c r="M31" s="34">
        <v>809.923654</v>
      </c>
      <c r="N31" s="34">
        <v>898.918331</v>
      </c>
      <c r="O31" s="34">
        <v>608.352668</v>
      </c>
      <c r="P31" s="38">
        <v>1231.917395</v>
      </c>
      <c r="Q31" s="94">
        <v>2106.39244</v>
      </c>
      <c r="R31" s="94">
        <v>3351.054259</v>
      </c>
      <c r="S31" s="94">
        <v>3600.654949</v>
      </c>
      <c r="T31" s="67">
        <v>4602.615269999999</v>
      </c>
      <c r="U31" s="67">
        <v>6390.060474000001</v>
      </c>
      <c r="V31" s="67">
        <v>5236.219977</v>
      </c>
      <c r="W31" s="67">
        <v>8201.80906</v>
      </c>
      <c r="X31" s="67">
        <v>11141.615251</v>
      </c>
      <c r="Y31" s="115">
        <v>10754.079219000001</v>
      </c>
      <c r="Z31" s="115">
        <v>8788.945070999998</v>
      </c>
      <c r="AA31" s="115">
        <v>8330.032401</v>
      </c>
      <c r="AB31" s="115">
        <v>5310.635843999999</v>
      </c>
      <c r="AC31" s="115">
        <v>4816.536266</v>
      </c>
      <c r="AD31" s="67">
        <v>7455.769714</v>
      </c>
      <c r="AE31" s="115">
        <v>8692.404024</v>
      </c>
      <c r="AF31" s="115">
        <v>7201.186745</v>
      </c>
      <c r="AG31" s="115"/>
      <c r="AH31" s="18"/>
      <c r="AI31" s="18">
        <f>+AC31/AB31*100-100</f>
        <v>-9.303962698896726</v>
      </c>
      <c r="AJ31" s="18">
        <f>+AD31/AC31*100-100</f>
        <v>54.79525746811848</v>
      </c>
      <c r="AK31" s="18">
        <f>AE31/AD31*100-100</f>
        <v>16.586272879082102</v>
      </c>
      <c r="AL31" s="18">
        <f>AF31/AE31*100-100</f>
        <v>-17.15540689184145</v>
      </c>
      <c r="AM31" s="18"/>
      <c r="AN31" s="18">
        <v>1587.478933</v>
      </c>
      <c r="AO31" s="18">
        <v>1846.9628969999999</v>
      </c>
      <c r="AP31" s="18"/>
      <c r="AQ31" s="18">
        <f t="shared" si="0"/>
        <v>16.345663467144718</v>
      </c>
      <c r="AR31" s="42" t="s">
        <v>75</v>
      </c>
      <c r="AS31" s="43" t="s">
        <v>76</v>
      </c>
      <c r="AT31" s="2"/>
    </row>
    <row r="32" spans="1:46" ht="16.5">
      <c r="A32" s="40">
        <v>29</v>
      </c>
      <c r="B32" s="4" t="s">
        <v>210</v>
      </c>
      <c r="C32" s="34">
        <v>24.144728</v>
      </c>
      <c r="D32" s="34">
        <v>31.716153</v>
      </c>
      <c r="E32" s="34">
        <v>31.592312999999997</v>
      </c>
      <c r="F32" s="34">
        <v>43.397328</v>
      </c>
      <c r="G32" s="34">
        <v>48.384388</v>
      </c>
      <c r="H32" s="34">
        <v>42.86314</v>
      </c>
      <c r="I32" s="34">
        <v>65.393</v>
      </c>
      <c r="J32" s="36">
        <v>74.344117</v>
      </c>
      <c r="K32" s="34">
        <v>83.081819</v>
      </c>
      <c r="L32" s="34">
        <v>108.310319</v>
      </c>
      <c r="M32" s="34">
        <v>98.599669</v>
      </c>
      <c r="N32" s="34">
        <v>98.97896</v>
      </c>
      <c r="O32" s="34">
        <v>73.121079</v>
      </c>
      <c r="P32" s="38">
        <v>103.634454</v>
      </c>
      <c r="Q32" s="50">
        <v>138.11618</v>
      </c>
      <c r="R32" s="50">
        <v>155.073893</v>
      </c>
      <c r="S32" s="50">
        <v>174.30532300000002</v>
      </c>
      <c r="T32" s="67">
        <v>190.993434</v>
      </c>
      <c r="U32" s="67">
        <v>221.86185</v>
      </c>
      <c r="V32" s="67">
        <v>233.50669299999998</v>
      </c>
      <c r="W32" s="67">
        <v>269.006225</v>
      </c>
      <c r="X32" s="67">
        <v>315.97791699999993</v>
      </c>
      <c r="Y32" s="115">
        <v>320.0346170000001</v>
      </c>
      <c r="Z32" s="115">
        <v>378.305576</v>
      </c>
      <c r="AA32" s="115">
        <v>377.3227980000001</v>
      </c>
      <c r="AB32" s="115">
        <v>339.36274599999996</v>
      </c>
      <c r="AC32" s="115">
        <v>333.92208999999997</v>
      </c>
      <c r="AD32" s="67">
        <v>355.99572700000004</v>
      </c>
      <c r="AE32" s="115">
        <v>335.455034</v>
      </c>
      <c r="AF32" s="115">
        <v>307.12601500000005</v>
      </c>
      <c r="AG32" s="115"/>
      <c r="AH32" s="18"/>
      <c r="AI32" s="18">
        <f>+AC32/AB32*100-100</f>
        <v>-1.6031977770476828</v>
      </c>
      <c r="AJ32" s="18">
        <f>+AD32/AC32*100-100</f>
        <v>6.610415321729704</v>
      </c>
      <c r="AK32" s="18">
        <f>AE32/AD32*100-100</f>
        <v>-5.769926839599407</v>
      </c>
      <c r="AL32" s="18">
        <f>AF32/AE32*100-100</f>
        <v>-8.444952714586478</v>
      </c>
      <c r="AM32" s="18"/>
      <c r="AN32" s="18">
        <v>82.72577199999999</v>
      </c>
      <c r="AO32" s="18">
        <v>93.190926</v>
      </c>
      <c r="AP32" s="18"/>
      <c r="AQ32" s="18">
        <f t="shared" si="0"/>
        <v>12.650415640726825</v>
      </c>
      <c r="AR32" s="42" t="s">
        <v>77</v>
      </c>
      <c r="AS32" s="43" t="s">
        <v>78</v>
      </c>
      <c r="AT32" s="2"/>
    </row>
    <row r="33" spans="1:46" ht="16.5">
      <c r="A33" s="40"/>
      <c r="B33" s="4"/>
      <c r="C33" s="34"/>
      <c r="D33" s="34"/>
      <c r="E33" s="34"/>
      <c r="F33" s="34"/>
      <c r="G33" s="34"/>
      <c r="H33" s="34"/>
      <c r="I33" s="34"/>
      <c r="J33" s="36"/>
      <c r="K33" s="34"/>
      <c r="L33" s="34"/>
      <c r="M33" s="34"/>
      <c r="N33" s="34"/>
      <c r="O33" s="34"/>
      <c r="P33" s="38"/>
      <c r="Q33" s="50"/>
      <c r="R33" s="50"/>
      <c r="S33" s="50"/>
      <c r="T33" s="67"/>
      <c r="U33" s="67"/>
      <c r="V33" s="67"/>
      <c r="W33" s="67"/>
      <c r="X33" s="67"/>
      <c r="Y33" s="18"/>
      <c r="Z33" s="18">
        <v>0</v>
      </c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42"/>
      <c r="AS33" s="43"/>
      <c r="AT33" s="2"/>
    </row>
    <row r="34" spans="1:46" ht="16.5">
      <c r="A34" s="16" t="s">
        <v>231</v>
      </c>
      <c r="B34" s="8"/>
      <c r="C34" s="34">
        <v>3247.088319</v>
      </c>
      <c r="D34" s="34">
        <v>4622.107454</v>
      </c>
      <c r="E34" s="34">
        <v>3754.1928369999996</v>
      </c>
      <c r="F34" s="34">
        <v>3758.5006240000002</v>
      </c>
      <c r="G34" s="34">
        <v>3963.879447</v>
      </c>
      <c r="H34" s="34">
        <v>3817.357224</v>
      </c>
      <c r="I34" s="34">
        <v>4620.33</v>
      </c>
      <c r="J34" s="34">
        <v>5913.984670999999</v>
      </c>
      <c r="K34" s="18">
        <v>6063.002448000001</v>
      </c>
      <c r="L34" s="18">
        <v>4506.15098</v>
      </c>
      <c r="M34" s="18">
        <v>5375.284129999999</v>
      </c>
      <c r="N34" s="18">
        <v>9529.25201</v>
      </c>
      <c r="O34" s="18">
        <v>8339.220917</v>
      </c>
      <c r="P34" s="18">
        <v>9203.593683</v>
      </c>
      <c r="Q34" s="64">
        <v>11574.885978</v>
      </c>
      <c r="R34" s="64">
        <v>14407.061166000001</v>
      </c>
      <c r="S34" s="64">
        <v>21254.830917</v>
      </c>
      <c r="T34" s="67">
        <v>28858.773761</v>
      </c>
      <c r="U34" s="67">
        <v>33882.78170500001</v>
      </c>
      <c r="V34" s="67">
        <v>29905.147905999995</v>
      </c>
      <c r="W34" s="67">
        <v>38496.97994899999</v>
      </c>
      <c r="X34" s="67">
        <v>54116.787675</v>
      </c>
      <c r="Y34" s="115">
        <v>60115.79027899999</v>
      </c>
      <c r="Z34" s="115">
        <v>22019.638503000002</v>
      </c>
      <c r="AA34" s="115">
        <v>21475.418085</v>
      </c>
      <c r="AB34" s="115">
        <v>15226.022331999999</v>
      </c>
      <c r="AC34" s="115">
        <v>12178.352630000001</v>
      </c>
      <c r="AD34" s="67">
        <v>16957.009568</v>
      </c>
      <c r="AE34" s="115">
        <v>20701.690569</v>
      </c>
      <c r="AF34" s="115">
        <v>15148.861325</v>
      </c>
      <c r="AG34" s="115"/>
      <c r="AH34" s="18"/>
      <c r="AI34" s="18">
        <f>+AC34/AB34*100-100</f>
        <v>-20.016190936452375</v>
      </c>
      <c r="AJ34" s="18">
        <f>+AD34/AC34*100-100</f>
        <v>39.23894374866691</v>
      </c>
      <c r="AK34" s="18">
        <f>AE34/AD34*100-100</f>
        <v>22.083380834240245</v>
      </c>
      <c r="AL34" s="18">
        <f>AF34/AE34*100-100</f>
        <v>-26.82307140806728</v>
      </c>
      <c r="AM34" s="18"/>
      <c r="AN34" s="18">
        <v>3604.835201</v>
      </c>
      <c r="AO34" s="18">
        <v>3234.8758789999997</v>
      </c>
      <c r="AP34" s="18"/>
      <c r="AQ34" s="18">
        <f>+(AO34-AN34)/AN34*100</f>
        <v>-10.262863664263252</v>
      </c>
      <c r="AR34" s="12" t="s">
        <v>79</v>
      </c>
      <c r="AS34" s="26"/>
      <c r="AT34" s="2"/>
    </row>
    <row r="35" spans="1:53" ht="18" customHeight="1">
      <c r="A35" s="40">
        <v>32</v>
      </c>
      <c r="B35" s="4" t="s">
        <v>80</v>
      </c>
      <c r="C35" s="34">
        <v>267.05944</v>
      </c>
      <c r="D35" s="34">
        <v>321.92258899999996</v>
      </c>
      <c r="E35" s="34">
        <v>337.154141</v>
      </c>
      <c r="F35" s="34">
        <v>261.635231</v>
      </c>
      <c r="G35" s="34">
        <v>336.51783</v>
      </c>
      <c r="H35" s="34">
        <v>407.870372</v>
      </c>
      <c r="I35" s="35">
        <v>321.266</v>
      </c>
      <c r="J35" s="36">
        <v>623.506883</v>
      </c>
      <c r="K35" s="35">
        <v>626.363966</v>
      </c>
      <c r="L35" s="35">
        <v>521.172536</v>
      </c>
      <c r="M35" s="34">
        <v>344.956923</v>
      </c>
      <c r="N35" s="34">
        <v>676.253809</v>
      </c>
      <c r="O35" s="34">
        <v>348.088845</v>
      </c>
      <c r="P35" s="38">
        <v>749.191606</v>
      </c>
      <c r="Q35" s="50">
        <v>985.989507</v>
      </c>
      <c r="R35" s="50">
        <v>1316.622684</v>
      </c>
      <c r="S35" s="50">
        <v>1686.8889540000005</v>
      </c>
      <c r="T35" s="67">
        <v>2054.505867</v>
      </c>
      <c r="U35" s="67">
        <v>2665.445061</v>
      </c>
      <c r="V35" s="67">
        <v>1193.560287</v>
      </c>
      <c r="W35" s="67">
        <v>1216.229917</v>
      </c>
      <c r="X35" s="67">
        <v>1418.401904</v>
      </c>
      <c r="Y35" s="115">
        <v>1264.9005730000001</v>
      </c>
      <c r="Z35" s="115">
        <v>971.6694220000003</v>
      </c>
      <c r="AA35" s="115">
        <v>885.732318</v>
      </c>
      <c r="AB35" s="115">
        <v>3050.751026</v>
      </c>
      <c r="AC35" s="115">
        <v>2749.1864590000005</v>
      </c>
      <c r="AD35" s="67">
        <v>4341.596142</v>
      </c>
      <c r="AE35" s="115">
        <v>4657.433574999999</v>
      </c>
      <c r="AF35" s="115">
        <v>3725.2843930000004</v>
      </c>
      <c r="AG35" s="115"/>
      <c r="AH35" s="18"/>
      <c r="AI35" s="18">
        <f>+AC35/AB35*100-100</f>
        <v>-9.884928807035323</v>
      </c>
      <c r="AJ35" s="18">
        <f>+AD35/AC35*100-100</f>
        <v>57.92294217756438</v>
      </c>
      <c r="AK35" s="18">
        <f>AE35/AD35*100-100</f>
        <v>7.274684762698925</v>
      </c>
      <c r="AL35" s="18">
        <f>AF35/AE35*100-100</f>
        <v>-20.01422386362212</v>
      </c>
      <c r="AM35" s="18"/>
      <c r="AN35" s="18">
        <v>971.3243820000001</v>
      </c>
      <c r="AO35" s="18">
        <v>803.617684</v>
      </c>
      <c r="AP35" s="18"/>
      <c r="AQ35" s="18">
        <f t="shared" si="0"/>
        <v>-17.265776614675783</v>
      </c>
      <c r="AR35" s="42" t="s">
        <v>81</v>
      </c>
      <c r="AS35" s="43" t="s">
        <v>82</v>
      </c>
      <c r="AT35" s="2"/>
      <c r="BA35" s="34"/>
    </row>
    <row r="36" spans="1:46" ht="18" customHeight="1">
      <c r="A36" s="40">
        <v>33</v>
      </c>
      <c r="B36" s="4" t="s">
        <v>83</v>
      </c>
      <c r="C36" s="34">
        <v>2687.252207</v>
      </c>
      <c r="D36" s="34">
        <v>3864.2389470000003</v>
      </c>
      <c r="E36" s="34">
        <v>2885.489236</v>
      </c>
      <c r="F36" s="34">
        <v>2937.321017</v>
      </c>
      <c r="G36" s="34">
        <v>3040.153289</v>
      </c>
      <c r="H36" s="34">
        <v>2780.919317</v>
      </c>
      <c r="I36" s="35">
        <v>3292.059</v>
      </c>
      <c r="J36" s="36">
        <v>3998.2644</v>
      </c>
      <c r="K36" s="35">
        <v>3716.171452</v>
      </c>
      <c r="L36" s="35">
        <v>2575.455485</v>
      </c>
      <c r="M36" s="34">
        <v>3482.223901</v>
      </c>
      <c r="N36" s="34">
        <v>5642.685182</v>
      </c>
      <c r="O36" s="34">
        <v>4675.071065</v>
      </c>
      <c r="P36" s="38">
        <v>5410.836219</v>
      </c>
      <c r="Q36" s="50">
        <v>6578.867962</v>
      </c>
      <c r="R36" s="50">
        <v>8635.900257000001</v>
      </c>
      <c r="S36" s="50">
        <v>12412.477374</v>
      </c>
      <c r="T36" s="67">
        <v>16608.314025</v>
      </c>
      <c r="U36" s="67">
        <v>19339.365508000003</v>
      </c>
      <c r="V36" s="67">
        <v>8756.447587</v>
      </c>
      <c r="W36" s="67">
        <v>11390.606878</v>
      </c>
      <c r="X36" s="67">
        <v>15245.939214</v>
      </c>
      <c r="Y36" s="115">
        <v>16179.247645000003</v>
      </c>
      <c r="Z36" s="115">
        <v>17959.929242</v>
      </c>
      <c r="AA36" s="115">
        <v>17478.865340999997</v>
      </c>
      <c r="AB36" s="115">
        <v>10393.976361</v>
      </c>
      <c r="AC36" s="115">
        <v>8014.033566000002</v>
      </c>
      <c r="AD36" s="67">
        <v>10893.484682999999</v>
      </c>
      <c r="AE36" s="115">
        <v>14113.153100000001</v>
      </c>
      <c r="AF36" s="115">
        <v>10007.244665999999</v>
      </c>
      <c r="AG36" s="115"/>
      <c r="AH36" s="18"/>
      <c r="AI36" s="18">
        <f>+AC36/AB36*100-100</f>
        <v>-22.897327378287642</v>
      </c>
      <c r="AJ36" s="18">
        <f>+AD36/AC36*100-100</f>
        <v>35.930110515336935</v>
      </c>
      <c r="AK36" s="18">
        <f>AE36/AD36*100-100</f>
        <v>29.55590897396229</v>
      </c>
      <c r="AL36" s="18">
        <f>AF36/AE36*100-100</f>
        <v>-29.092778948171414</v>
      </c>
      <c r="AM36" s="18"/>
      <c r="AN36" s="18">
        <v>2316.337572</v>
      </c>
      <c r="AO36" s="18">
        <v>2071.798322</v>
      </c>
      <c r="AP36" s="18"/>
      <c r="AQ36" s="18">
        <f t="shared" si="0"/>
        <v>-10.557150777848706</v>
      </c>
      <c r="AR36" s="42" t="s">
        <v>84</v>
      </c>
      <c r="AS36" s="43" t="s">
        <v>85</v>
      </c>
      <c r="AT36" s="2"/>
    </row>
    <row r="37" spans="1:46" ht="18" customHeight="1">
      <c r="A37" s="40">
        <v>34</v>
      </c>
      <c r="B37" s="4" t="s">
        <v>86</v>
      </c>
      <c r="C37" s="34">
        <v>292.776672</v>
      </c>
      <c r="D37" s="34">
        <v>435.945918</v>
      </c>
      <c r="E37" s="34">
        <v>531.54946</v>
      </c>
      <c r="F37" s="34">
        <v>559.544376</v>
      </c>
      <c r="G37" s="34">
        <v>587.2083279999999</v>
      </c>
      <c r="H37" s="34">
        <v>628.567535</v>
      </c>
      <c r="I37" s="35">
        <v>1007.005</v>
      </c>
      <c r="J37" s="36">
        <v>1280.394347</v>
      </c>
      <c r="K37" s="35">
        <v>1636.49519</v>
      </c>
      <c r="L37" s="35">
        <v>1295.151543</v>
      </c>
      <c r="M37" s="34">
        <v>1466.830931</v>
      </c>
      <c r="N37" s="34">
        <v>3078.657557</v>
      </c>
      <c r="O37" s="34">
        <v>3153.781064</v>
      </c>
      <c r="P37" s="38">
        <v>2915.350844</v>
      </c>
      <c r="Q37" s="50">
        <v>3966.575888</v>
      </c>
      <c r="R37" s="50">
        <v>4438.855639</v>
      </c>
      <c r="S37" s="50">
        <v>7137.256841999999</v>
      </c>
      <c r="T37" s="67">
        <v>10177.750132</v>
      </c>
      <c r="U37" s="67">
        <v>11856.452169999999</v>
      </c>
      <c r="V37" s="67">
        <v>1640.129673</v>
      </c>
      <c r="W37" s="67">
        <v>2366.4709709999997</v>
      </c>
      <c r="X37" s="67">
        <v>2973.589756</v>
      </c>
      <c r="Y37" s="115">
        <v>2945.7222650000003</v>
      </c>
      <c r="Z37" s="115">
        <v>2753.8374629999994</v>
      </c>
      <c r="AA37" s="115">
        <v>2671.9945</v>
      </c>
      <c r="AB37" s="115">
        <v>1456.123649</v>
      </c>
      <c r="AC37" s="115">
        <v>1201.518136</v>
      </c>
      <c r="AD37" s="67">
        <v>1636.427635</v>
      </c>
      <c r="AE37" s="115">
        <v>1874.073022</v>
      </c>
      <c r="AF37" s="115">
        <v>1375.725836</v>
      </c>
      <c r="AG37" s="115"/>
      <c r="AH37" s="18"/>
      <c r="AI37" s="18">
        <f>+AC37/AB37*100-100</f>
        <v>-17.485157470991666</v>
      </c>
      <c r="AJ37" s="18">
        <f>+AD37/AC37*100-100</f>
        <v>36.19666536602324</v>
      </c>
      <c r="AK37" s="18">
        <f>AE37/AD37*100-100</f>
        <v>14.52220568250182</v>
      </c>
      <c r="AL37" s="18">
        <f>AF37/AE37*100-100</f>
        <v>-26.591663192940402</v>
      </c>
      <c r="AM37" s="18"/>
      <c r="AN37" s="18">
        <v>312.491399</v>
      </c>
      <c r="AO37" s="18">
        <v>339.872171</v>
      </c>
      <c r="AP37" s="18"/>
      <c r="AQ37" s="18">
        <f t="shared" si="0"/>
        <v>8.762088200705959</v>
      </c>
      <c r="AR37" s="42" t="s">
        <v>87</v>
      </c>
      <c r="AS37" s="43" t="s">
        <v>88</v>
      </c>
      <c r="AT37" s="2"/>
    </row>
    <row r="38" spans="1:46" ht="16.5">
      <c r="A38" s="40">
        <v>35</v>
      </c>
      <c r="B38" s="4" t="s">
        <v>89</v>
      </c>
      <c r="C38" s="34" t="s">
        <v>90</v>
      </c>
      <c r="D38" s="34" t="s">
        <v>90</v>
      </c>
      <c r="E38" s="34" t="s">
        <v>90</v>
      </c>
      <c r="F38" s="34" t="s">
        <v>90</v>
      </c>
      <c r="G38" s="34" t="s">
        <v>90</v>
      </c>
      <c r="H38" s="34" t="s">
        <v>90</v>
      </c>
      <c r="I38" s="34" t="s">
        <v>90</v>
      </c>
      <c r="J38" s="36">
        <v>11.819041</v>
      </c>
      <c r="K38" s="34">
        <v>83.97184</v>
      </c>
      <c r="L38" s="34">
        <v>114.371416</v>
      </c>
      <c r="M38" s="34">
        <v>81.272375</v>
      </c>
      <c r="N38" s="34">
        <v>131.655462</v>
      </c>
      <c r="O38" s="34">
        <v>162.279943</v>
      </c>
      <c r="P38" s="38">
        <v>128.215014</v>
      </c>
      <c r="Q38" s="50">
        <v>43.452621</v>
      </c>
      <c r="R38" s="50">
        <v>15.682585999999999</v>
      </c>
      <c r="S38" s="50">
        <v>18.207746999999998</v>
      </c>
      <c r="T38" s="67">
        <v>18.203736999999997</v>
      </c>
      <c r="U38" s="67">
        <v>21.518966</v>
      </c>
      <c r="V38" s="67">
        <v>17.245179</v>
      </c>
      <c r="W38" s="67">
        <v>20.455358000000004</v>
      </c>
      <c r="X38" s="67">
        <v>86.56476400000001</v>
      </c>
      <c r="Y38" s="115">
        <v>255.37663299999997</v>
      </c>
      <c r="Z38" s="115">
        <v>334.2023760000001</v>
      </c>
      <c r="AA38" s="115">
        <v>438.8259259999999</v>
      </c>
      <c r="AB38" s="115">
        <v>325.171296</v>
      </c>
      <c r="AC38" s="115">
        <v>213.61446899999999</v>
      </c>
      <c r="AD38" s="67">
        <v>85.50110800000002</v>
      </c>
      <c r="AE38" s="115">
        <v>57.030871999999995</v>
      </c>
      <c r="AF38" s="115">
        <v>40.60643</v>
      </c>
      <c r="AG38" s="115"/>
      <c r="AH38" s="18"/>
      <c r="AI38" s="18">
        <f>+AC38/AB38*100-100</f>
        <v>-34.307095482376155</v>
      </c>
      <c r="AJ38" s="18">
        <f>+AD38/AC38*100-100</f>
        <v>-59.97410269058131</v>
      </c>
      <c r="AK38" s="18">
        <f>AE38/AD38*100-100</f>
        <v>-33.298090125334994</v>
      </c>
      <c r="AL38" s="18">
        <f>AF38/AE38*100-100</f>
        <v>-28.79921246864329</v>
      </c>
      <c r="AM38" s="18"/>
      <c r="AN38" s="18">
        <v>4.681848</v>
      </c>
      <c r="AO38" s="18">
        <v>19.587702</v>
      </c>
      <c r="AP38" s="18"/>
      <c r="AQ38" s="18">
        <f t="shared" si="0"/>
        <v>318.37543636615294</v>
      </c>
      <c r="AR38" s="42" t="s">
        <v>91</v>
      </c>
      <c r="AS38" s="43" t="s">
        <v>92</v>
      </c>
      <c r="AT38" s="2"/>
    </row>
    <row r="39" spans="1:46" ht="16.5">
      <c r="A39" s="40">
        <v>39</v>
      </c>
      <c r="B39" s="4" t="s">
        <v>234</v>
      </c>
      <c r="C39" s="34"/>
      <c r="D39" s="34"/>
      <c r="E39" s="34"/>
      <c r="F39" s="34"/>
      <c r="G39" s="34"/>
      <c r="H39" s="34"/>
      <c r="I39" s="34"/>
      <c r="J39" s="36"/>
      <c r="K39" s="34"/>
      <c r="L39" s="34"/>
      <c r="M39" s="34"/>
      <c r="N39" s="34"/>
      <c r="O39" s="34"/>
      <c r="P39" s="38"/>
      <c r="Q39" s="50"/>
      <c r="R39" s="50"/>
      <c r="S39" s="50"/>
      <c r="T39" s="67"/>
      <c r="U39" s="67"/>
      <c r="V39" s="67">
        <v>18297.76518</v>
      </c>
      <c r="W39" s="67">
        <v>23503.216824999996</v>
      </c>
      <c r="X39" s="67">
        <v>34392.292037</v>
      </c>
      <c r="Y39" s="115">
        <v>39470.543163</v>
      </c>
      <c r="Z39" s="115"/>
      <c r="AA39" s="115"/>
      <c r="AB39" s="115"/>
      <c r="AC39" s="115"/>
      <c r="AD39" s="67"/>
      <c r="AE39" s="115"/>
      <c r="AF39" s="115"/>
      <c r="AG39" s="115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42"/>
      <c r="AS39" s="43"/>
      <c r="AT39" s="2"/>
    </row>
    <row r="40" spans="1:46" ht="16.5">
      <c r="A40" s="40"/>
      <c r="B40" s="4"/>
      <c r="C40" s="34"/>
      <c r="D40" s="34"/>
      <c r="E40" s="34"/>
      <c r="F40" s="34"/>
      <c r="G40" s="34"/>
      <c r="H40" s="34"/>
      <c r="I40" s="34"/>
      <c r="J40" s="36"/>
      <c r="K40" s="34"/>
      <c r="L40" s="34"/>
      <c r="M40" s="34"/>
      <c r="N40" s="34"/>
      <c r="O40" s="34"/>
      <c r="P40" s="38"/>
      <c r="Q40" s="50"/>
      <c r="R40" s="50"/>
      <c r="S40" s="50"/>
      <c r="T40" s="67"/>
      <c r="U40" s="67"/>
      <c r="V40" s="67"/>
      <c r="W40" s="67"/>
      <c r="X40" s="67"/>
      <c r="Y40" s="18"/>
      <c r="AB40" s="18"/>
      <c r="AC40" s="18"/>
      <c r="AD40" s="67"/>
      <c r="AE40" s="115"/>
      <c r="AG40" s="115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42"/>
      <c r="AS40" s="43"/>
      <c r="AT40" s="2"/>
    </row>
    <row r="41" spans="1:46" ht="16.5">
      <c r="A41" s="16" t="s">
        <v>93</v>
      </c>
      <c r="B41" s="8"/>
      <c r="C41" s="34">
        <v>307.45752600000003</v>
      </c>
      <c r="D41" s="34">
        <v>297.509352</v>
      </c>
      <c r="E41" s="34">
        <v>392.97289</v>
      </c>
      <c r="F41" s="34">
        <v>374.99610400000006</v>
      </c>
      <c r="G41" s="34">
        <v>403.236839</v>
      </c>
      <c r="H41" s="34">
        <v>454.346703</v>
      </c>
      <c r="I41" s="34">
        <v>630.877</v>
      </c>
      <c r="J41" s="34">
        <v>508.753548</v>
      </c>
      <c r="K41" s="18">
        <v>569.8510269999999</v>
      </c>
      <c r="L41" s="18">
        <v>521.366418</v>
      </c>
      <c r="M41" s="18">
        <v>436.39353</v>
      </c>
      <c r="N41" s="18">
        <v>375.407705</v>
      </c>
      <c r="O41" s="18">
        <v>321.010972</v>
      </c>
      <c r="P41" s="18">
        <v>414.739532</v>
      </c>
      <c r="Q41" s="64">
        <v>512.099252</v>
      </c>
      <c r="R41" s="64">
        <v>531.9074979999999</v>
      </c>
      <c r="S41" s="64">
        <v>744.7302199999999</v>
      </c>
      <c r="T41" s="67">
        <v>932.7013189999999</v>
      </c>
      <c r="U41" s="67">
        <v>828.9618119999999</v>
      </c>
      <c r="V41" s="67">
        <v>1122.448917</v>
      </c>
      <c r="W41" s="67">
        <v>1047.126898</v>
      </c>
      <c r="X41" s="67">
        <v>1672.2933409999998</v>
      </c>
      <c r="Y41" s="115">
        <v>1943.069856</v>
      </c>
      <c r="Z41" s="18">
        <v>1793.9659519999998</v>
      </c>
      <c r="AA41" s="18">
        <v>2046.043068</v>
      </c>
      <c r="AB41" s="115">
        <v>1727.9280899999999</v>
      </c>
      <c r="AC41" s="115">
        <v>1641.7456230000003</v>
      </c>
      <c r="AD41" s="67">
        <v>1466.674377</v>
      </c>
      <c r="AE41" s="115">
        <v>1168.5494410000001</v>
      </c>
      <c r="AF41" s="18">
        <v>1191.4088420000003</v>
      </c>
      <c r="AG41" s="115"/>
      <c r="AH41" s="18"/>
      <c r="AI41" s="18">
        <f>+AC41/AB41*100-100</f>
        <v>-4.987618842402156</v>
      </c>
      <c r="AJ41" s="18">
        <f>+AD41/AC41*100-100</f>
        <v>-10.66372546071348</v>
      </c>
      <c r="AK41" s="18">
        <f>AE41/AD41*100-100</f>
        <v>-20.326593323993137</v>
      </c>
      <c r="AL41" s="18">
        <f>AF41/AE41*100-100</f>
        <v>1.9562202674486855</v>
      </c>
      <c r="AM41" s="18"/>
      <c r="AN41" s="18">
        <v>289.494851</v>
      </c>
      <c r="AO41" s="18">
        <v>370.483545</v>
      </c>
      <c r="AP41" s="18"/>
      <c r="AQ41" s="18">
        <f t="shared" si="0"/>
        <v>27.97586683156586</v>
      </c>
      <c r="AR41" s="11" t="s">
        <v>94</v>
      </c>
      <c r="AS41" s="32"/>
      <c r="AT41" s="2"/>
    </row>
    <row r="42" spans="1:46" ht="18" customHeight="1">
      <c r="A42" s="40">
        <v>41</v>
      </c>
      <c r="B42" s="4" t="s">
        <v>95</v>
      </c>
      <c r="C42" s="34">
        <v>32.882985</v>
      </c>
      <c r="D42" s="34">
        <v>31.317362</v>
      </c>
      <c r="E42" s="34">
        <v>24.549446</v>
      </c>
      <c r="F42" s="34">
        <v>28.558126</v>
      </c>
      <c r="G42" s="34">
        <v>37.794942000000006</v>
      </c>
      <c r="H42" s="34">
        <v>38.406620000000004</v>
      </c>
      <c r="I42" s="35">
        <v>73.064</v>
      </c>
      <c r="J42" s="36">
        <v>82.80251</v>
      </c>
      <c r="K42" s="34">
        <v>76.092621</v>
      </c>
      <c r="L42" s="34">
        <v>73.17133</v>
      </c>
      <c r="M42" s="34">
        <v>51.950474</v>
      </c>
      <c r="N42" s="34">
        <v>51.289561</v>
      </c>
      <c r="O42" s="34">
        <v>33.358524</v>
      </c>
      <c r="P42" s="38">
        <v>49.109748</v>
      </c>
      <c r="Q42" s="50">
        <v>63.732704</v>
      </c>
      <c r="R42" s="50">
        <v>60.698494999999994</v>
      </c>
      <c r="S42" s="50">
        <v>73.05254199999999</v>
      </c>
      <c r="T42" s="67">
        <v>84.016434</v>
      </c>
      <c r="U42" s="67">
        <v>109.69306</v>
      </c>
      <c r="V42" s="67">
        <v>106.313041</v>
      </c>
      <c r="W42" s="67">
        <v>136.85083600000002</v>
      </c>
      <c r="X42" s="67">
        <v>148.777889</v>
      </c>
      <c r="Y42" s="115">
        <v>160.01349199999999</v>
      </c>
      <c r="Z42" s="115">
        <v>138.451653</v>
      </c>
      <c r="AA42" s="115">
        <v>132.719611</v>
      </c>
      <c r="AB42" s="115">
        <v>80.59701999999999</v>
      </c>
      <c r="AC42" s="115">
        <v>76.95490400000001</v>
      </c>
      <c r="AD42" s="67">
        <v>79.34100199999999</v>
      </c>
      <c r="AE42" s="115">
        <v>99.82676000000001</v>
      </c>
      <c r="AF42" s="115">
        <v>97.068112</v>
      </c>
      <c r="AG42" s="115"/>
      <c r="AH42" s="18"/>
      <c r="AI42" s="18">
        <f>+AC42/AB42*100-100</f>
        <v>-4.518921419178994</v>
      </c>
      <c r="AJ42" s="18">
        <f>+AD42/AC42*100-100</f>
        <v>3.1006445021359212</v>
      </c>
      <c r="AK42" s="18">
        <f>AE42/AD42*100-100</f>
        <v>25.819888183413696</v>
      </c>
      <c r="AL42" s="18">
        <f>AF42/AE42*100-100</f>
        <v>-2.7634353754444163</v>
      </c>
      <c r="AM42" s="18"/>
      <c r="AN42" s="18">
        <v>17.793242000000003</v>
      </c>
      <c r="AO42" s="18">
        <v>25.434312</v>
      </c>
      <c r="AP42" s="18"/>
      <c r="AQ42" s="18">
        <f t="shared" si="0"/>
        <v>42.94366366736312</v>
      </c>
      <c r="AR42" s="42" t="s">
        <v>96</v>
      </c>
      <c r="AS42" s="43" t="s">
        <v>97</v>
      </c>
      <c r="AT42" s="2"/>
    </row>
    <row r="43" spans="1:46" ht="18" customHeight="1">
      <c r="A43" s="40">
        <v>42</v>
      </c>
      <c r="B43" s="4" t="s">
        <v>207</v>
      </c>
      <c r="C43" s="34">
        <v>268.671988</v>
      </c>
      <c r="D43" s="34">
        <v>259.105661</v>
      </c>
      <c r="E43" s="34">
        <v>361.680874</v>
      </c>
      <c r="F43" s="34">
        <v>337.06065500000005</v>
      </c>
      <c r="G43" s="34">
        <v>354.885177</v>
      </c>
      <c r="H43" s="34">
        <v>404.039837</v>
      </c>
      <c r="I43" s="35">
        <v>537.117</v>
      </c>
      <c r="J43" s="36">
        <v>394.315667</v>
      </c>
      <c r="K43" s="34">
        <v>461.640138</v>
      </c>
      <c r="L43" s="34">
        <v>417.255727</v>
      </c>
      <c r="M43" s="34">
        <v>352.802026</v>
      </c>
      <c r="N43" s="34">
        <v>291.587774</v>
      </c>
      <c r="O43" s="34">
        <v>268.891767</v>
      </c>
      <c r="P43" s="38">
        <v>336.929784</v>
      </c>
      <c r="Q43" s="50">
        <v>409.202876</v>
      </c>
      <c r="R43" s="50">
        <v>424.918174</v>
      </c>
      <c r="S43" s="50">
        <v>626.1647379999999</v>
      </c>
      <c r="T43" s="67">
        <v>792.041593</v>
      </c>
      <c r="U43" s="67">
        <v>641.286816</v>
      </c>
      <c r="V43" s="67">
        <v>929.5686019999999</v>
      </c>
      <c r="W43" s="67">
        <v>794.24223</v>
      </c>
      <c r="X43" s="67">
        <v>1351.268268</v>
      </c>
      <c r="Y43" s="115">
        <v>1611.8678340000001</v>
      </c>
      <c r="Z43" s="115">
        <v>1593.6091270000004</v>
      </c>
      <c r="AA43" s="115">
        <v>1840.9292980000005</v>
      </c>
      <c r="AB43" s="115">
        <v>1591.8166629999998</v>
      </c>
      <c r="AC43" s="115">
        <v>1522.631072</v>
      </c>
      <c r="AD43" s="67">
        <v>1317.460128</v>
      </c>
      <c r="AE43" s="115">
        <v>1012.480622</v>
      </c>
      <c r="AF43" s="115">
        <v>1042.021754</v>
      </c>
      <c r="AG43" s="115"/>
      <c r="AH43" s="18"/>
      <c r="AI43" s="18">
        <f>+AC43/AB43*100-100</f>
        <v>-4.346329109886952</v>
      </c>
      <c r="AJ43" s="18">
        <f>+AD43/AC43*100-100</f>
        <v>-13.474764030035502</v>
      </c>
      <c r="AK43" s="18">
        <f>AE43/AD43*100-100</f>
        <v>-23.149050169964596</v>
      </c>
      <c r="AL43" s="18">
        <f>AF43/AE43*100-100</f>
        <v>2.9176985078140234</v>
      </c>
      <c r="AM43" s="18"/>
      <c r="AN43" s="18">
        <v>259.585575</v>
      </c>
      <c r="AO43" s="18">
        <v>329.697831</v>
      </c>
      <c r="AP43" s="18"/>
      <c r="AQ43" s="18">
        <f t="shared" si="0"/>
        <v>27.00930357936877</v>
      </c>
      <c r="AR43" s="42" t="s">
        <v>98</v>
      </c>
      <c r="AS43" s="43" t="s">
        <v>206</v>
      </c>
      <c r="AT43" s="2"/>
    </row>
    <row r="44" spans="1:46" ht="16.5">
      <c r="A44" s="40">
        <v>43</v>
      </c>
      <c r="B44" s="4" t="s">
        <v>99</v>
      </c>
      <c r="C44" s="34">
        <v>5.902553</v>
      </c>
      <c r="D44" s="34">
        <v>7.086329</v>
      </c>
      <c r="E44" s="34">
        <v>6.74257</v>
      </c>
      <c r="F44" s="34">
        <v>9.377323</v>
      </c>
      <c r="G44" s="34">
        <v>10.556719999999999</v>
      </c>
      <c r="H44" s="34">
        <v>11.900246</v>
      </c>
      <c r="I44" s="35">
        <v>20.696</v>
      </c>
      <c r="J44" s="36">
        <v>31.635371</v>
      </c>
      <c r="K44" s="34">
        <v>32.118268</v>
      </c>
      <c r="L44" s="34">
        <v>30.939361</v>
      </c>
      <c r="M44" s="34">
        <v>31.64103</v>
      </c>
      <c r="N44" s="34">
        <v>32.53037</v>
      </c>
      <c r="O44" s="34">
        <v>18.760681</v>
      </c>
      <c r="P44" s="38">
        <v>28.7</v>
      </c>
      <c r="Q44" s="50">
        <v>39.163672</v>
      </c>
      <c r="R44" s="50">
        <v>46.290828999999995</v>
      </c>
      <c r="S44" s="50">
        <v>45.51294</v>
      </c>
      <c r="T44" s="67">
        <v>56.643291999999995</v>
      </c>
      <c r="U44" s="67">
        <v>77.981936</v>
      </c>
      <c r="V44" s="67">
        <v>86.56727400000001</v>
      </c>
      <c r="W44" s="67">
        <v>116.033832</v>
      </c>
      <c r="X44" s="67">
        <v>172.247184</v>
      </c>
      <c r="Y44" s="115">
        <v>171.18853</v>
      </c>
      <c r="Z44" s="115">
        <v>61.90517200000001</v>
      </c>
      <c r="AA44" s="115">
        <v>72.394159</v>
      </c>
      <c r="AB44" s="115">
        <v>55.51440699999999</v>
      </c>
      <c r="AC44" s="115">
        <v>42.159647</v>
      </c>
      <c r="AD44" s="67">
        <v>69.873247</v>
      </c>
      <c r="AE44" s="115">
        <v>56.242059</v>
      </c>
      <c r="AF44" s="115">
        <v>52.318976</v>
      </c>
      <c r="AG44" s="115"/>
      <c r="AH44" s="18"/>
      <c r="AI44" s="18">
        <f>+AC44/AB44*100-100</f>
        <v>-24.05638593959941</v>
      </c>
      <c r="AJ44" s="18">
        <f>+AD44/AC44*100-100</f>
        <v>65.73489574046957</v>
      </c>
      <c r="AK44" s="18">
        <f>AE44/AD44*100-100</f>
        <v>-19.508450780883294</v>
      </c>
      <c r="AL44" s="18">
        <f>AF44/AE44*100-100</f>
        <v>-6.975354511825387</v>
      </c>
      <c r="AM44" s="18"/>
      <c r="AN44" s="18">
        <v>12.116033999999999</v>
      </c>
      <c r="AO44" s="18">
        <v>15.351402000000002</v>
      </c>
      <c r="AP44" s="18"/>
      <c r="AQ44" s="18">
        <f t="shared" si="0"/>
        <v>26.703193470734753</v>
      </c>
      <c r="AR44" s="42" t="s">
        <v>100</v>
      </c>
      <c r="AS44" s="43" t="s">
        <v>101</v>
      </c>
      <c r="AT44" s="2"/>
    </row>
    <row r="45" spans="1:46" ht="16.5">
      <c r="A45" s="40"/>
      <c r="B45" s="4"/>
      <c r="C45" s="34"/>
      <c r="D45" s="34"/>
      <c r="E45" s="34"/>
      <c r="F45" s="34"/>
      <c r="G45" s="34"/>
      <c r="H45" s="34"/>
      <c r="I45" s="35"/>
      <c r="J45" s="36"/>
      <c r="K45" s="34"/>
      <c r="L45" s="34"/>
      <c r="M45" s="34"/>
      <c r="N45" s="34"/>
      <c r="O45" s="34"/>
      <c r="P45" s="38"/>
      <c r="Q45" s="50"/>
      <c r="R45" s="50"/>
      <c r="S45" s="50"/>
      <c r="T45" s="67"/>
      <c r="U45" s="67"/>
      <c r="V45" s="67"/>
      <c r="W45" s="67"/>
      <c r="X45" s="67"/>
      <c r="Y45" s="18"/>
      <c r="Z45" s="115"/>
      <c r="AB45" s="18"/>
      <c r="AC45" s="18"/>
      <c r="AD45" s="67"/>
      <c r="AE45" s="67"/>
      <c r="AG45" s="67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42"/>
      <c r="AS45" s="43"/>
      <c r="AT45" s="2"/>
    </row>
    <row r="46" spans="1:46" ht="16.5">
      <c r="A46" s="17" t="s">
        <v>102</v>
      </c>
      <c r="B46" s="8"/>
      <c r="C46" s="34">
        <v>2333.03241</v>
      </c>
      <c r="D46" s="34">
        <v>2850.6215159999997</v>
      </c>
      <c r="E46" s="34">
        <v>2874.7498649999998</v>
      </c>
      <c r="F46" s="34">
        <v>3121.25441</v>
      </c>
      <c r="G46" s="34">
        <v>3559.471958999999</v>
      </c>
      <c r="H46" s="34">
        <v>3216.292124</v>
      </c>
      <c r="I46" s="34">
        <v>5349.579</v>
      </c>
      <c r="J46" s="34">
        <v>5776.558664</v>
      </c>
      <c r="K46" s="18">
        <v>6476.120932</v>
      </c>
      <c r="L46" s="18">
        <v>6579.214038000001</v>
      </c>
      <c r="M46" s="18">
        <v>6303.768477</v>
      </c>
      <c r="N46" s="18">
        <v>7414.710437</v>
      </c>
      <c r="O46" s="18">
        <v>6243.084335</v>
      </c>
      <c r="P46" s="18">
        <v>7908.769786</v>
      </c>
      <c r="Q46" s="64">
        <v>10427.505213000002</v>
      </c>
      <c r="R46" s="64">
        <v>14211.407645000001</v>
      </c>
      <c r="S46" s="64">
        <v>16438.811293</v>
      </c>
      <c r="T46" s="67">
        <v>18407.547682</v>
      </c>
      <c r="U46" s="67">
        <v>22106.761341</v>
      </c>
      <c r="V46" s="67">
        <v>20265.674394</v>
      </c>
      <c r="W46" s="67">
        <v>25446.319858</v>
      </c>
      <c r="X46" s="67">
        <v>31191.130509000002</v>
      </c>
      <c r="Y46" s="115">
        <v>29685.709960000004</v>
      </c>
      <c r="Z46" s="18">
        <v>32460.223770000004</v>
      </c>
      <c r="AA46" s="18">
        <v>33942.939725</v>
      </c>
      <c r="AB46" s="115">
        <v>29385.023794000004</v>
      </c>
      <c r="AC46" s="115">
        <v>27819.257331</v>
      </c>
      <c r="AD46" s="67">
        <v>31762.649157</v>
      </c>
      <c r="AE46" s="115">
        <v>32395.14035</v>
      </c>
      <c r="AF46" s="18">
        <v>30975.43938</v>
      </c>
      <c r="AG46" s="115"/>
      <c r="AH46" s="18"/>
      <c r="AI46" s="18">
        <f>+AC46/AB46*100-100</f>
        <v>-5.328450553508517</v>
      </c>
      <c r="AJ46" s="18">
        <f>+AD46/AC46*100-100</f>
        <v>14.17504349264469</v>
      </c>
      <c r="AK46" s="18">
        <f>AE46/AD46*100-100</f>
        <v>1.991304912489042</v>
      </c>
      <c r="AL46" s="18">
        <f>AF46/AE46*100-100</f>
        <v>-4.382450437508297</v>
      </c>
      <c r="AM46" s="18"/>
      <c r="AN46" s="18">
        <v>7615.069657999999</v>
      </c>
      <c r="AO46" s="18">
        <v>7961.039573</v>
      </c>
      <c r="AP46" s="18"/>
      <c r="AQ46" s="18">
        <f t="shared" si="0"/>
        <v>4.543227186852354</v>
      </c>
      <c r="AR46" s="12" t="s">
        <v>103</v>
      </c>
      <c r="AS46" s="26"/>
      <c r="AT46" s="2"/>
    </row>
    <row r="47" spans="1:46" ht="18" customHeight="1">
      <c r="A47" s="40">
        <v>51</v>
      </c>
      <c r="B47" s="4" t="s">
        <v>104</v>
      </c>
      <c r="C47" s="34">
        <v>671.24996</v>
      </c>
      <c r="D47" s="34">
        <v>742.582777</v>
      </c>
      <c r="E47" s="34">
        <v>767.484076</v>
      </c>
      <c r="F47" s="34">
        <v>804.196255</v>
      </c>
      <c r="G47" s="34">
        <v>869.884033</v>
      </c>
      <c r="H47" s="34">
        <v>895.082488</v>
      </c>
      <c r="I47" s="35">
        <v>1528.317</v>
      </c>
      <c r="J47" s="36">
        <v>1404.424585</v>
      </c>
      <c r="K47" s="34">
        <v>1489.022704</v>
      </c>
      <c r="L47" s="34">
        <v>1364.239648</v>
      </c>
      <c r="M47" s="34">
        <v>1361.337643</v>
      </c>
      <c r="N47" s="34">
        <v>1760.062866</v>
      </c>
      <c r="O47" s="34">
        <v>1397.852182</v>
      </c>
      <c r="P47" s="38">
        <v>1645.452838</v>
      </c>
      <c r="Q47" s="50">
        <v>2102.212664</v>
      </c>
      <c r="R47" s="50">
        <v>2770.650048</v>
      </c>
      <c r="S47" s="50">
        <v>3292.4470510000006</v>
      </c>
      <c r="T47" s="67">
        <v>3434.020201</v>
      </c>
      <c r="U47" s="67">
        <v>3793.8643290000005</v>
      </c>
      <c r="V47" s="67">
        <v>3127.71763</v>
      </c>
      <c r="W47" s="67">
        <v>4172.21588</v>
      </c>
      <c r="X47" s="67">
        <v>5282.880343999999</v>
      </c>
      <c r="Y47" s="115">
        <v>4882.791283</v>
      </c>
      <c r="Z47" s="115">
        <v>5061.879649</v>
      </c>
      <c r="AA47" s="115">
        <v>5679.8753719999995</v>
      </c>
      <c r="AB47" s="115">
        <v>4579.502872999999</v>
      </c>
      <c r="AC47" s="115">
        <v>4326.537534</v>
      </c>
      <c r="AD47" s="67">
        <v>5415.320731000001</v>
      </c>
      <c r="AE47" s="115">
        <v>6124.101498</v>
      </c>
      <c r="AF47" s="115">
        <v>5615.208621000001</v>
      </c>
      <c r="AG47" s="115"/>
      <c r="AH47" s="18"/>
      <c r="AI47" s="18">
        <f>+AC47/AB47*100-100</f>
        <v>-5.52386025329173</v>
      </c>
      <c r="AJ47" s="18">
        <f>+AD47/AC47*100-100</f>
        <v>25.16523174579723</v>
      </c>
      <c r="AK47" s="18">
        <f>AE47/AD47*100-100</f>
        <v>13.088435610887899</v>
      </c>
      <c r="AL47" s="18">
        <f>AF47/AE47*100-100</f>
        <v>-8.309674115724448</v>
      </c>
      <c r="AM47" s="18"/>
      <c r="AN47" s="18">
        <v>1452.488569</v>
      </c>
      <c r="AO47" s="18">
        <v>1393.590397</v>
      </c>
      <c r="AP47" s="18"/>
      <c r="AQ47" s="18">
        <f t="shared" si="0"/>
        <v>-4.054983512920173</v>
      </c>
      <c r="AR47" s="42" t="s">
        <v>105</v>
      </c>
      <c r="AS47" s="43" t="s">
        <v>106</v>
      </c>
      <c r="AT47" s="2"/>
    </row>
    <row r="48" spans="1:46" ht="18" customHeight="1">
      <c r="A48" s="40">
        <v>52</v>
      </c>
      <c r="B48" s="4" t="s">
        <v>107</v>
      </c>
      <c r="C48" s="34">
        <v>347.503334</v>
      </c>
      <c r="D48" s="34">
        <v>374.736805</v>
      </c>
      <c r="E48" s="34">
        <v>324.39833899999996</v>
      </c>
      <c r="F48" s="34">
        <v>299.064171</v>
      </c>
      <c r="G48" s="34">
        <v>356.228265</v>
      </c>
      <c r="H48" s="34">
        <v>282.81260100000003</v>
      </c>
      <c r="I48" s="35">
        <v>441.543</v>
      </c>
      <c r="J48" s="36">
        <v>478.25598</v>
      </c>
      <c r="K48" s="34">
        <v>442.425121</v>
      </c>
      <c r="L48" s="34">
        <v>471.754553</v>
      </c>
      <c r="M48" s="34">
        <v>402.76573</v>
      </c>
      <c r="N48" s="34">
        <v>447.366557</v>
      </c>
      <c r="O48" s="34">
        <v>352.164729</v>
      </c>
      <c r="P48" s="38">
        <v>429.136578</v>
      </c>
      <c r="Q48" s="50">
        <v>542.8736</v>
      </c>
      <c r="R48" s="50">
        <v>695.081425</v>
      </c>
      <c r="S48" s="50">
        <v>771.886661</v>
      </c>
      <c r="T48" s="67">
        <v>867.525601</v>
      </c>
      <c r="U48" s="67">
        <v>1092.7789689999997</v>
      </c>
      <c r="V48" s="67">
        <v>1080.71039</v>
      </c>
      <c r="W48" s="67">
        <v>1408.292033</v>
      </c>
      <c r="X48" s="67">
        <v>1704.806314</v>
      </c>
      <c r="Y48" s="115">
        <v>1576.708776</v>
      </c>
      <c r="Z48" s="115">
        <v>1584.911147</v>
      </c>
      <c r="AA48" s="115">
        <v>1609.1670370000002</v>
      </c>
      <c r="AB48" s="115">
        <v>1371.447558</v>
      </c>
      <c r="AC48" s="115">
        <v>1189.035995</v>
      </c>
      <c r="AD48" s="67">
        <v>1401.8497940000002</v>
      </c>
      <c r="AE48" s="115">
        <v>1500.4891340000001</v>
      </c>
      <c r="AF48" s="115">
        <v>1597.1223569999995</v>
      </c>
      <c r="AG48" s="115"/>
      <c r="AH48" s="18"/>
      <c r="AI48" s="18">
        <f>+AC48/AB48*100-100</f>
        <v>-13.300658996105781</v>
      </c>
      <c r="AJ48" s="18">
        <f>+AD48/AC48*100-100</f>
        <v>17.89801148955128</v>
      </c>
      <c r="AK48" s="18">
        <f>AE48/AD48*100-100</f>
        <v>7.036370117696066</v>
      </c>
      <c r="AL48" s="18">
        <f>AF48/AE48*100-100</f>
        <v>6.440114813920374</v>
      </c>
      <c r="AM48" s="18"/>
      <c r="AN48" s="18">
        <v>379.097827</v>
      </c>
      <c r="AO48" s="18">
        <v>402.790058</v>
      </c>
      <c r="AP48" s="18"/>
      <c r="AQ48" s="18">
        <f t="shared" si="0"/>
        <v>6.249635137053949</v>
      </c>
      <c r="AR48" s="42" t="s">
        <v>108</v>
      </c>
      <c r="AS48" s="43" t="s">
        <v>109</v>
      </c>
      <c r="AT48" s="2"/>
    </row>
    <row r="49" spans="1:46" ht="18" customHeight="1">
      <c r="A49" s="40">
        <v>53</v>
      </c>
      <c r="B49" s="4" t="s">
        <v>110</v>
      </c>
      <c r="C49" s="34">
        <v>238.035923</v>
      </c>
      <c r="D49" s="34">
        <v>344.52714199999997</v>
      </c>
      <c r="E49" s="34">
        <v>311.578464</v>
      </c>
      <c r="F49" s="34">
        <v>411.089495</v>
      </c>
      <c r="G49" s="34">
        <v>439.267966</v>
      </c>
      <c r="H49" s="34">
        <v>394.790369</v>
      </c>
      <c r="I49" s="35">
        <v>563.761</v>
      </c>
      <c r="J49" s="36">
        <v>644.824537</v>
      </c>
      <c r="K49" s="34">
        <v>701.069261</v>
      </c>
      <c r="L49" s="34">
        <v>665.608719</v>
      </c>
      <c r="M49" s="34">
        <v>577.34836</v>
      </c>
      <c r="N49" s="34">
        <v>605.763515</v>
      </c>
      <c r="O49" s="34">
        <v>485.15061</v>
      </c>
      <c r="P49" s="38">
        <v>675.727473</v>
      </c>
      <c r="Q49" s="50">
        <v>847.376644</v>
      </c>
      <c r="R49" s="50">
        <v>1026.8928230000001</v>
      </c>
      <c r="S49" s="50">
        <v>1121.1258269999998</v>
      </c>
      <c r="T49" s="67">
        <v>1286.64986</v>
      </c>
      <c r="U49" s="67">
        <v>1531.3178090000001</v>
      </c>
      <c r="V49" s="67">
        <v>1279.841279</v>
      </c>
      <c r="W49" s="67">
        <v>1544.7549080000001</v>
      </c>
      <c r="X49" s="67">
        <v>1895.7429889999999</v>
      </c>
      <c r="Y49" s="115">
        <v>1830.143253</v>
      </c>
      <c r="Z49" s="115">
        <v>1972.4565579999996</v>
      </c>
      <c r="AA49" s="115">
        <v>2152.803696</v>
      </c>
      <c r="AB49" s="115">
        <v>1809.592341</v>
      </c>
      <c r="AC49" s="115">
        <v>1765.3094469999999</v>
      </c>
      <c r="AD49" s="67">
        <v>2036.3380249999996</v>
      </c>
      <c r="AE49" s="115">
        <v>2040.3060149999997</v>
      </c>
      <c r="AF49" s="115">
        <v>1922.3232029999997</v>
      </c>
      <c r="AG49" s="115"/>
      <c r="AH49" s="18"/>
      <c r="AI49" s="18">
        <f>+AC49/AB49*100-100</f>
        <v>-2.447119884223696</v>
      </c>
      <c r="AJ49" s="18">
        <f>+AD49/AC49*100-100</f>
        <v>15.3530350421333</v>
      </c>
      <c r="AK49" s="18">
        <f>AE49/AD49*100-100</f>
        <v>0.19485910253038696</v>
      </c>
      <c r="AL49" s="18">
        <f>AF49/AE49*100-100</f>
        <v>-5.7826037433899415</v>
      </c>
      <c r="AM49" s="18"/>
      <c r="AN49" s="18">
        <v>418.066287</v>
      </c>
      <c r="AO49" s="18">
        <v>509.755038</v>
      </c>
      <c r="AP49" s="18"/>
      <c r="AQ49" s="18">
        <f t="shared" si="0"/>
        <v>21.931629947477692</v>
      </c>
      <c r="AR49" s="42" t="s">
        <v>111</v>
      </c>
      <c r="AS49" s="43" t="s">
        <v>112</v>
      </c>
      <c r="AT49" s="2"/>
    </row>
    <row r="50" spans="1:46" ht="18" customHeight="1">
      <c r="A50" s="40">
        <v>54</v>
      </c>
      <c r="B50" s="4" t="s">
        <v>113</v>
      </c>
      <c r="C50" s="34">
        <v>217.014493</v>
      </c>
      <c r="D50" s="34">
        <v>254.356587</v>
      </c>
      <c r="E50" s="34">
        <v>288.833952</v>
      </c>
      <c r="F50" s="34">
        <v>320.086577</v>
      </c>
      <c r="G50" s="34">
        <v>394.79415500000005</v>
      </c>
      <c r="H50" s="34">
        <v>357.086865</v>
      </c>
      <c r="I50" s="35">
        <v>550.816</v>
      </c>
      <c r="J50" s="36">
        <v>636.039381</v>
      </c>
      <c r="K50" s="34">
        <v>811.102631</v>
      </c>
      <c r="L50" s="34">
        <v>1019.41323</v>
      </c>
      <c r="M50" s="34">
        <v>1159.330304</v>
      </c>
      <c r="N50" s="34">
        <v>1344.840257</v>
      </c>
      <c r="O50" s="34">
        <v>1345.328347</v>
      </c>
      <c r="P50" s="38">
        <v>1721.068005</v>
      </c>
      <c r="Q50" s="50">
        <v>2302.122987</v>
      </c>
      <c r="R50" s="50">
        <v>3035.4581000000003</v>
      </c>
      <c r="S50" s="50">
        <v>3183.783635</v>
      </c>
      <c r="T50" s="67">
        <v>3343.086943</v>
      </c>
      <c r="U50" s="67">
        <v>3838.3768890000006</v>
      </c>
      <c r="V50" s="67">
        <v>4418.9435889999995</v>
      </c>
      <c r="W50" s="67">
        <v>4777.741034</v>
      </c>
      <c r="X50" s="67">
        <v>5083.14029</v>
      </c>
      <c r="Y50" s="115">
        <v>4343.089398</v>
      </c>
      <c r="Z50" s="115">
        <v>4708.448944</v>
      </c>
      <c r="AA50" s="115">
        <v>5013.373741</v>
      </c>
      <c r="AB50" s="115">
        <v>4792.460598000001</v>
      </c>
      <c r="AC50" s="115">
        <v>4587.189437000001</v>
      </c>
      <c r="AD50" s="67">
        <v>4856.350477</v>
      </c>
      <c r="AE50" s="115">
        <v>4879.7705</v>
      </c>
      <c r="AF50" s="115">
        <v>5297.601457</v>
      </c>
      <c r="AG50" s="115"/>
      <c r="AH50" s="18"/>
      <c r="AI50" s="18">
        <f>+AC50/AB50*100-100</f>
        <v>-4.283210196567168</v>
      </c>
      <c r="AJ50" s="18">
        <f>+AD50/AC50*100-100</f>
        <v>5.867667854066852</v>
      </c>
      <c r="AK50" s="18">
        <f>AE50/AD50*100-100</f>
        <v>0.48225561789492133</v>
      </c>
      <c r="AL50" s="18">
        <f>AF50/AE50*100-100</f>
        <v>8.562512458321564</v>
      </c>
      <c r="AM50" s="18"/>
      <c r="AN50" s="18">
        <v>1295.472204</v>
      </c>
      <c r="AO50" s="18">
        <v>1392.79651</v>
      </c>
      <c r="AP50" s="18"/>
      <c r="AQ50" s="18">
        <f t="shared" si="0"/>
        <v>7.512651039481506</v>
      </c>
      <c r="AR50" s="42" t="s">
        <v>114</v>
      </c>
      <c r="AS50" s="43" t="s">
        <v>115</v>
      </c>
      <c r="AT50" s="2"/>
    </row>
    <row r="51" spans="1:46" ht="18" customHeight="1">
      <c r="A51" s="40">
        <v>55</v>
      </c>
      <c r="B51" s="4" t="s">
        <v>208</v>
      </c>
      <c r="C51" s="34">
        <v>47.649440000000006</v>
      </c>
      <c r="D51" s="34">
        <v>84.10800900000001</v>
      </c>
      <c r="E51" s="34">
        <v>101.86454499999999</v>
      </c>
      <c r="F51" s="34">
        <v>124.318435</v>
      </c>
      <c r="G51" s="34">
        <v>140.939086</v>
      </c>
      <c r="H51" s="34">
        <v>134.353043</v>
      </c>
      <c r="I51" s="35">
        <v>219.826</v>
      </c>
      <c r="J51" s="36">
        <v>307.589493</v>
      </c>
      <c r="K51" s="35">
        <v>405.707279</v>
      </c>
      <c r="L51" s="35">
        <v>391.406179</v>
      </c>
      <c r="M51" s="34">
        <v>379.093522</v>
      </c>
      <c r="N51" s="34">
        <v>391.548414</v>
      </c>
      <c r="O51" s="34">
        <v>335.807422</v>
      </c>
      <c r="P51" s="38">
        <v>409.60622</v>
      </c>
      <c r="Q51" s="50">
        <v>510.038827</v>
      </c>
      <c r="R51" s="50">
        <v>660.7438000000001</v>
      </c>
      <c r="S51" s="50">
        <v>751.5294519999999</v>
      </c>
      <c r="T51" s="67">
        <v>882.124848</v>
      </c>
      <c r="U51" s="67">
        <v>1064.621652</v>
      </c>
      <c r="V51" s="67">
        <v>1190.764583</v>
      </c>
      <c r="W51" s="67">
        <v>1414.73973</v>
      </c>
      <c r="X51" s="67">
        <v>1626.0959330000003</v>
      </c>
      <c r="Y51" s="115">
        <v>1602.639492</v>
      </c>
      <c r="Z51" s="115">
        <v>2053.602873</v>
      </c>
      <c r="AA51" s="115">
        <v>2098.4889730000004</v>
      </c>
      <c r="AB51" s="115">
        <v>1868.8609239999998</v>
      </c>
      <c r="AC51" s="115">
        <v>1829.7876370000001</v>
      </c>
      <c r="AD51" s="67">
        <v>2028.3070939999998</v>
      </c>
      <c r="AE51" s="115">
        <v>1999.5520460000002</v>
      </c>
      <c r="AF51" s="115">
        <v>1879.933417</v>
      </c>
      <c r="AG51" s="115"/>
      <c r="AH51" s="18"/>
      <c r="AI51" s="18">
        <f>+AC51/AB51*100-100</f>
        <v>-2.0907541325423864</v>
      </c>
      <c r="AJ51" s="18">
        <f>+AD51/AC51*100-100</f>
        <v>10.849316772381258</v>
      </c>
      <c r="AK51" s="18">
        <f>AE51/AD51*100-100</f>
        <v>-1.4176870990128094</v>
      </c>
      <c r="AL51" s="18">
        <f>AF51/AE51*100-100</f>
        <v>-5.982271341188195</v>
      </c>
      <c r="AM51" s="18"/>
      <c r="AN51" s="18">
        <v>452.451941</v>
      </c>
      <c r="AO51" s="18">
        <v>502.04241099999996</v>
      </c>
      <c r="AP51" s="18"/>
      <c r="AQ51" s="18">
        <f t="shared" si="0"/>
        <v>10.960383967056512</v>
      </c>
      <c r="AR51" s="42" t="s">
        <v>116</v>
      </c>
      <c r="AS51" s="43" t="s">
        <v>209</v>
      </c>
      <c r="AT51" s="2"/>
    </row>
    <row r="52" spans="1:46" ht="18" customHeight="1">
      <c r="A52" s="40">
        <v>56</v>
      </c>
      <c r="B52" s="4" t="s">
        <v>117</v>
      </c>
      <c r="C52" s="34">
        <v>271.426021</v>
      </c>
      <c r="D52" s="34">
        <v>247.849999</v>
      </c>
      <c r="E52" s="34">
        <v>264.827761</v>
      </c>
      <c r="F52" s="34">
        <v>238.43735999999998</v>
      </c>
      <c r="G52" s="34">
        <v>309.486815</v>
      </c>
      <c r="H52" s="34">
        <v>168.610791</v>
      </c>
      <c r="I52" s="35">
        <v>362.223</v>
      </c>
      <c r="J52" s="36">
        <v>330.826529</v>
      </c>
      <c r="K52" s="35">
        <v>317.646682</v>
      </c>
      <c r="L52" s="35">
        <v>364.12502</v>
      </c>
      <c r="M52" s="34">
        <v>271.492104</v>
      </c>
      <c r="N52" s="34">
        <v>374.977456</v>
      </c>
      <c r="O52" s="34">
        <v>265.457901</v>
      </c>
      <c r="P52" s="38">
        <v>265.285581</v>
      </c>
      <c r="Q52" s="50">
        <v>392.642114</v>
      </c>
      <c r="R52" s="50">
        <v>637.561055</v>
      </c>
      <c r="S52" s="50">
        <v>751.114385</v>
      </c>
      <c r="T52" s="67">
        <v>780.8730919999998</v>
      </c>
      <c r="U52" s="67">
        <v>992.8512030000002</v>
      </c>
      <c r="V52" s="67">
        <v>1052.584622</v>
      </c>
      <c r="W52" s="67">
        <v>1011.266711</v>
      </c>
      <c r="X52" s="67">
        <v>1366.9982209999996</v>
      </c>
      <c r="Y52" s="115">
        <v>1375.1330579999997</v>
      </c>
      <c r="Z52" s="115">
        <v>1604.9740279999996</v>
      </c>
      <c r="AA52" s="115">
        <v>1583.306003</v>
      </c>
      <c r="AB52" s="115">
        <v>1296.870226</v>
      </c>
      <c r="AC52" s="115">
        <v>1230.692074</v>
      </c>
      <c r="AD52" s="67">
        <v>1370.896914</v>
      </c>
      <c r="AE52" s="115">
        <v>1209.6447000000003</v>
      </c>
      <c r="AF52" s="115">
        <v>1412.245049</v>
      </c>
      <c r="AG52" s="115"/>
      <c r="AH52" s="18"/>
      <c r="AI52" s="18">
        <f>+AC52/AB52*100-100</f>
        <v>-5.102912432812687</v>
      </c>
      <c r="AJ52" s="18">
        <f>+AD52/AC52*100-100</f>
        <v>11.39235743546358</v>
      </c>
      <c r="AK52" s="18">
        <f>AE52/AD52*100-100</f>
        <v>-11.762533882252185</v>
      </c>
      <c r="AL52" s="18">
        <f>AF52/AE52*100-100</f>
        <v>16.748748537483763</v>
      </c>
      <c r="AM52" s="18"/>
      <c r="AN52" s="18">
        <v>406.585615</v>
      </c>
      <c r="AO52" s="18">
        <v>375.264235</v>
      </c>
      <c r="AP52" s="18"/>
      <c r="AQ52" s="18">
        <f t="shared" si="0"/>
        <v>-7.703514055705102</v>
      </c>
      <c r="AR52" s="42" t="s">
        <v>118</v>
      </c>
      <c r="AS52" s="43" t="s">
        <v>119</v>
      </c>
      <c r="AT52" s="2"/>
    </row>
    <row r="53" spans="1:46" ht="18" customHeight="1">
      <c r="A53" s="40">
        <v>57</v>
      </c>
      <c r="B53" s="4" t="s">
        <v>120</v>
      </c>
      <c r="C53" s="34">
        <v>260.041653</v>
      </c>
      <c r="D53" s="34">
        <v>417.964878</v>
      </c>
      <c r="E53" s="34">
        <v>426.275718</v>
      </c>
      <c r="F53" s="34">
        <v>496.33128899999997</v>
      </c>
      <c r="G53" s="34">
        <v>567.510364</v>
      </c>
      <c r="H53" s="34">
        <v>549.932463</v>
      </c>
      <c r="I53" s="35">
        <v>994.641</v>
      </c>
      <c r="J53" s="36">
        <v>1131.88749</v>
      </c>
      <c r="K53" s="34">
        <v>1363.855622</v>
      </c>
      <c r="L53" s="35">
        <v>1315.166138</v>
      </c>
      <c r="M53" s="34">
        <v>1259.407383</v>
      </c>
      <c r="N53" s="34">
        <v>1561.880421</v>
      </c>
      <c r="O53" s="34">
        <v>1200.457316</v>
      </c>
      <c r="P53" s="38">
        <v>1689.167813</v>
      </c>
      <c r="Q53" s="50">
        <v>2353.731023</v>
      </c>
      <c r="R53" s="50">
        <v>3591.993869000001</v>
      </c>
      <c r="S53" s="50">
        <v>4468.184281000001</v>
      </c>
      <c r="T53" s="67">
        <v>5367.860960999999</v>
      </c>
      <c r="U53" s="67">
        <v>6835.089564</v>
      </c>
      <c r="V53" s="67">
        <v>5306.14894</v>
      </c>
      <c r="W53" s="67">
        <v>7650.022377</v>
      </c>
      <c r="X53" s="67">
        <v>9932.192641999998</v>
      </c>
      <c r="Y53" s="115">
        <v>9928.996417</v>
      </c>
      <c r="Z53" s="115">
        <v>10901.319974</v>
      </c>
      <c r="AA53" s="115">
        <v>10994.114749999999</v>
      </c>
      <c r="AB53" s="115">
        <v>9303.667589</v>
      </c>
      <c r="AC53" s="115">
        <v>8587.623602</v>
      </c>
      <c r="AD53" s="67">
        <v>9968.090859000002</v>
      </c>
      <c r="AE53" s="115">
        <v>9994.060884</v>
      </c>
      <c r="AF53" s="115">
        <v>8928.581823</v>
      </c>
      <c r="AG53" s="115"/>
      <c r="AH53" s="18"/>
      <c r="AI53" s="18">
        <f>+AC53/AB53*100-100</f>
        <v>-7.696362538216661</v>
      </c>
      <c r="AJ53" s="18">
        <f>+AD53/AC53*100-100</f>
        <v>16.075078752619063</v>
      </c>
      <c r="AK53" s="18">
        <f>AE53/AD53*100-100</f>
        <v>0.26053158390455167</v>
      </c>
      <c r="AL53" s="18">
        <f>AF53/AE53*100-100</f>
        <v>-10.661122374247086</v>
      </c>
      <c r="AM53" s="18"/>
      <c r="AN53" s="18">
        <v>2175.7820130000005</v>
      </c>
      <c r="AO53" s="18">
        <v>2236.591481</v>
      </c>
      <c r="AP53" s="18"/>
      <c r="AQ53" s="18">
        <f t="shared" si="0"/>
        <v>2.794832737685632</v>
      </c>
      <c r="AR53" s="42" t="s">
        <v>121</v>
      </c>
      <c r="AS53" s="43" t="s">
        <v>122</v>
      </c>
      <c r="AT53" s="2"/>
    </row>
    <row r="54" spans="1:46" ht="18" customHeight="1">
      <c r="A54" s="40">
        <v>58</v>
      </c>
      <c r="B54" s="4" t="s">
        <v>123</v>
      </c>
      <c r="C54" s="34">
        <v>43.949949999999994</v>
      </c>
      <c r="D54" s="34">
        <v>83.427674</v>
      </c>
      <c r="E54" s="34">
        <v>86.55365300000001</v>
      </c>
      <c r="F54" s="34">
        <v>99.793091</v>
      </c>
      <c r="G54" s="34">
        <v>135.927077</v>
      </c>
      <c r="H54" s="34">
        <v>116.24186999999999</v>
      </c>
      <c r="I54" s="35">
        <v>203.131</v>
      </c>
      <c r="J54" s="36">
        <v>249.583396</v>
      </c>
      <c r="K54" s="35">
        <v>293.491492</v>
      </c>
      <c r="L54" s="34">
        <v>332.322228</v>
      </c>
      <c r="M54" s="34">
        <v>292.078735</v>
      </c>
      <c r="N54" s="34">
        <v>310.314144</v>
      </c>
      <c r="O54" s="34">
        <v>281.476067</v>
      </c>
      <c r="P54" s="38">
        <v>374.697151</v>
      </c>
      <c r="Q54" s="50">
        <v>483.164086</v>
      </c>
      <c r="R54" s="50">
        <v>634.233326</v>
      </c>
      <c r="S54" s="50">
        <v>715.732034</v>
      </c>
      <c r="T54" s="67">
        <v>853.6124130000001</v>
      </c>
      <c r="U54" s="67">
        <v>1035.019613</v>
      </c>
      <c r="V54" s="67">
        <v>940.6396419999999</v>
      </c>
      <c r="W54" s="67">
        <v>1221.671164</v>
      </c>
      <c r="X54" s="67">
        <v>1564.778264</v>
      </c>
      <c r="Y54" s="115">
        <v>1584.321419</v>
      </c>
      <c r="Z54" s="115">
        <v>1825.496148</v>
      </c>
      <c r="AA54" s="115">
        <v>1937.2022459999998</v>
      </c>
      <c r="AB54" s="115">
        <v>1793.093102</v>
      </c>
      <c r="AC54" s="115">
        <v>1793.3513599999999</v>
      </c>
      <c r="AD54" s="67">
        <v>1958.2993039999997</v>
      </c>
      <c r="AE54" s="115">
        <v>1767.920091</v>
      </c>
      <c r="AF54" s="115">
        <v>1640.8877740000003</v>
      </c>
      <c r="AG54" s="115"/>
      <c r="AH54" s="18"/>
      <c r="AI54" s="18">
        <f>+AC54/AB54*100-100</f>
        <v>0.01440293310545826</v>
      </c>
      <c r="AJ54" s="18">
        <f>+AD54/AC54*100-100</f>
        <v>9.19774828731832</v>
      </c>
      <c r="AK54" s="18">
        <f>AE54/AD54*100-100</f>
        <v>-9.721660657854159</v>
      </c>
      <c r="AL54" s="18">
        <f>AF54/AE54*100-100</f>
        <v>-7.185410565029869</v>
      </c>
      <c r="AM54" s="18"/>
      <c r="AN54" s="18">
        <v>382.53828599999997</v>
      </c>
      <c r="AO54" s="18">
        <v>408.593284</v>
      </c>
      <c r="AP54" s="18"/>
      <c r="AQ54" s="18">
        <f t="shared" si="0"/>
        <v>6.811082433720116</v>
      </c>
      <c r="AR54" s="42" t="s">
        <v>124</v>
      </c>
      <c r="AS54" s="43" t="s">
        <v>125</v>
      </c>
      <c r="AT54" s="2"/>
    </row>
    <row r="55" spans="1:46" ht="23.25" customHeight="1">
      <c r="A55" s="53">
        <v>59</v>
      </c>
      <c r="B55" s="54" t="s">
        <v>126</v>
      </c>
      <c r="C55" s="37">
        <v>236.161636</v>
      </c>
      <c r="D55" s="37">
        <v>301.067645</v>
      </c>
      <c r="E55" s="37">
        <v>302.933357</v>
      </c>
      <c r="F55" s="37">
        <v>327.937737</v>
      </c>
      <c r="G55" s="37">
        <v>345.434198</v>
      </c>
      <c r="H55" s="37">
        <v>317.381634</v>
      </c>
      <c r="I55" s="55">
        <v>485.321</v>
      </c>
      <c r="J55" s="56">
        <v>593.127273</v>
      </c>
      <c r="K55" s="55">
        <v>651.80014</v>
      </c>
      <c r="L55" s="55">
        <v>655.178323</v>
      </c>
      <c r="M55" s="37">
        <v>600.914696</v>
      </c>
      <c r="N55" s="37">
        <v>617.956807</v>
      </c>
      <c r="O55" s="37">
        <v>579.389761</v>
      </c>
      <c r="P55" s="61">
        <v>698.628127</v>
      </c>
      <c r="Q55" s="52">
        <v>893.343268</v>
      </c>
      <c r="R55" s="52">
        <v>1158.793199</v>
      </c>
      <c r="S55" s="52">
        <v>1383.007967</v>
      </c>
      <c r="T55" s="71">
        <v>1591.7937630000001</v>
      </c>
      <c r="U55" s="71">
        <v>1922.841313</v>
      </c>
      <c r="V55" s="71">
        <v>1868.323719</v>
      </c>
      <c r="W55" s="71">
        <v>2245.616021</v>
      </c>
      <c r="X55" s="71">
        <v>2734.4955120000004</v>
      </c>
      <c r="Y55" s="116">
        <v>2561.886864</v>
      </c>
      <c r="Z55" s="116">
        <v>2747.134449</v>
      </c>
      <c r="AA55" s="116">
        <v>2874.607907</v>
      </c>
      <c r="AB55" s="116">
        <v>2569.5285830000003</v>
      </c>
      <c r="AC55" s="116">
        <v>2509.7302449999997</v>
      </c>
      <c r="AD55" s="71">
        <v>2727.195959</v>
      </c>
      <c r="AE55" s="116">
        <v>2879.295482</v>
      </c>
      <c r="AF55" s="116">
        <v>2681.5356790000005</v>
      </c>
      <c r="AG55" s="116"/>
      <c r="AH55" s="95"/>
      <c r="AI55" s="95">
        <f>+AC55/AB55*100-100</f>
        <v>-2.3272104617020517</v>
      </c>
      <c r="AJ55" s="95">
        <f>+AD55/AC55*100-100</f>
        <v>8.664903904841779</v>
      </c>
      <c r="AK55" s="95">
        <f>AE55/AD55*100-100</f>
        <v>5.5771394973675115</v>
      </c>
      <c r="AL55" s="95">
        <f>AF55/AE55*100-100</f>
        <v>-6.868339989289069</v>
      </c>
      <c r="AM55" s="95"/>
      <c r="AN55" s="95">
        <v>652.586916</v>
      </c>
      <c r="AO55" s="95">
        <v>739.616159</v>
      </c>
      <c r="AP55" s="95"/>
      <c r="AQ55" s="95">
        <f t="shared" si="0"/>
        <v>13.33603859750079</v>
      </c>
      <c r="AR55" s="57" t="s">
        <v>127</v>
      </c>
      <c r="AS55" s="58" t="s">
        <v>128</v>
      </c>
      <c r="AT55" s="2"/>
    </row>
    <row r="56" spans="1:46" ht="23.25" customHeight="1">
      <c r="A56" s="59" t="s">
        <v>202</v>
      </c>
      <c r="B56" s="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18"/>
      <c r="AR56" s="2"/>
      <c r="AS56" s="45" t="s">
        <v>203</v>
      </c>
      <c r="AT56" s="2"/>
    </row>
    <row r="57" spans="2:46" ht="15.75"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18"/>
      <c r="AR57" s="2"/>
      <c r="AS57" s="45"/>
      <c r="AT57" s="2"/>
    </row>
    <row r="58" spans="2:46" ht="15.75">
      <c r="B58" s="8"/>
      <c r="AQ58" s="18"/>
      <c r="AT58" s="2"/>
    </row>
    <row r="59" spans="3:46" ht="15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18"/>
      <c r="AR59" s="2"/>
      <c r="AS59" s="2"/>
      <c r="AT59" s="2"/>
    </row>
    <row r="60" spans="1:46" ht="21.75" customHeight="1">
      <c r="A60" s="44" t="s">
        <v>129</v>
      </c>
      <c r="B60" s="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18"/>
      <c r="AR60" s="2"/>
      <c r="AS60" s="30" t="s">
        <v>0</v>
      </c>
      <c r="AT60" s="2"/>
    </row>
    <row r="61" spans="1:46" ht="21.75" customHeight="1">
      <c r="A61" s="46" t="s">
        <v>130</v>
      </c>
      <c r="B61" s="27"/>
      <c r="C61" s="21"/>
      <c r="D61" s="9"/>
      <c r="E61" s="22"/>
      <c r="F61" s="22"/>
      <c r="G61" s="22"/>
      <c r="H61" s="10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95"/>
      <c r="AR61" s="23"/>
      <c r="AS61" s="22" t="s">
        <v>1</v>
      </c>
      <c r="AT61" s="2"/>
    </row>
    <row r="62" spans="1:81" ht="21.75" customHeight="1">
      <c r="A62" s="106"/>
      <c r="B62" s="97"/>
      <c r="C62" s="108"/>
      <c r="D62" s="109"/>
      <c r="E62" s="110"/>
      <c r="F62" s="91"/>
      <c r="G62" s="110"/>
      <c r="H62" s="108"/>
      <c r="I62" s="91"/>
      <c r="J62" s="48" t="s">
        <v>2</v>
      </c>
      <c r="K62" s="48"/>
      <c r="L62" s="91"/>
      <c r="M62" s="134" t="s">
        <v>2</v>
      </c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17"/>
      <c r="AF62" s="117"/>
      <c r="AG62" s="117"/>
      <c r="AH62" s="134"/>
      <c r="AI62" s="134"/>
      <c r="AJ62" s="134"/>
      <c r="AK62" s="113"/>
      <c r="AL62" s="113"/>
      <c r="AM62" s="113"/>
      <c r="AN62" s="136" t="str">
        <f>+AN3</f>
        <v>Ocak-Mart</v>
      </c>
      <c r="AO62" s="136"/>
      <c r="AP62" s="113"/>
      <c r="AQ62" s="120" t="s">
        <v>200</v>
      </c>
      <c r="AR62" s="111"/>
      <c r="AS62" s="112"/>
      <c r="AT62" s="2"/>
      <c r="CC62" s="6"/>
    </row>
    <row r="63" spans="1:81" ht="21.75" customHeight="1">
      <c r="A63" s="14"/>
      <c r="B63" s="8"/>
      <c r="J63" s="81" t="s">
        <v>3</v>
      </c>
      <c r="K63" s="81"/>
      <c r="M63" s="135" t="s">
        <v>201</v>
      </c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18"/>
      <c r="AF63" s="118"/>
      <c r="AG63" s="118"/>
      <c r="AH63" s="135"/>
      <c r="AI63" s="135"/>
      <c r="AJ63" s="135"/>
      <c r="AK63" s="119"/>
      <c r="AL63" s="119"/>
      <c r="AM63" s="119"/>
      <c r="AN63" s="137" t="str">
        <f>+AN4</f>
        <v>January-March</v>
      </c>
      <c r="AO63" s="137"/>
      <c r="AP63" s="119"/>
      <c r="AQ63" s="122" t="s">
        <v>235</v>
      </c>
      <c r="AR63" s="2"/>
      <c r="AS63" s="24"/>
      <c r="AT63" s="2"/>
      <c r="CC63" s="6"/>
    </row>
    <row r="64" spans="1:81" ht="16.5">
      <c r="A64" s="82"/>
      <c r="B64" s="87"/>
      <c r="C64" s="47">
        <v>1989</v>
      </c>
      <c r="D64" s="28" t="s">
        <v>4</v>
      </c>
      <c r="E64" s="28" t="s">
        <v>5</v>
      </c>
      <c r="F64" s="28" t="s">
        <v>6</v>
      </c>
      <c r="G64" s="28" t="s">
        <v>7</v>
      </c>
      <c r="H64" s="29" t="s">
        <v>8</v>
      </c>
      <c r="I64" s="29" t="s">
        <v>9</v>
      </c>
      <c r="J64" s="29" t="s">
        <v>10</v>
      </c>
      <c r="K64" s="29" t="s">
        <v>11</v>
      </c>
      <c r="L64" s="29" t="s">
        <v>12</v>
      </c>
      <c r="M64" s="66">
        <v>1999</v>
      </c>
      <c r="N64" s="66">
        <v>2000</v>
      </c>
      <c r="O64" s="66">
        <v>2001</v>
      </c>
      <c r="P64" s="66">
        <v>2002</v>
      </c>
      <c r="Q64" s="66">
        <v>2003</v>
      </c>
      <c r="R64" s="66">
        <v>2004</v>
      </c>
      <c r="S64" s="66">
        <v>2005</v>
      </c>
      <c r="T64" s="66">
        <v>2006</v>
      </c>
      <c r="U64" s="66">
        <v>2007</v>
      </c>
      <c r="V64" s="66">
        <v>2009</v>
      </c>
      <c r="W64" s="66">
        <v>2010</v>
      </c>
      <c r="X64" s="66">
        <v>2011</v>
      </c>
      <c r="Y64" s="130">
        <v>2012</v>
      </c>
      <c r="Z64" s="66">
        <v>2013</v>
      </c>
      <c r="AA64" s="66">
        <v>2014</v>
      </c>
      <c r="AB64" s="130">
        <v>2015</v>
      </c>
      <c r="AC64" s="66">
        <v>2016</v>
      </c>
      <c r="AD64" s="130">
        <v>2017</v>
      </c>
      <c r="AE64" s="84" t="s">
        <v>240</v>
      </c>
      <c r="AF64" s="130">
        <v>2019</v>
      </c>
      <c r="AG64" s="84"/>
      <c r="AH64" s="104"/>
      <c r="AI64" s="104" t="s">
        <v>236</v>
      </c>
      <c r="AJ64" s="104" t="s">
        <v>237</v>
      </c>
      <c r="AK64" s="104" t="s">
        <v>238</v>
      </c>
      <c r="AL64" s="104" t="s">
        <v>239</v>
      </c>
      <c r="AM64" s="84"/>
      <c r="AN64" s="123">
        <f>+AN5</f>
        <v>2019</v>
      </c>
      <c r="AO64" s="123">
        <f>+AO5</f>
        <v>2020</v>
      </c>
      <c r="AP64" s="124"/>
      <c r="AQ64" s="131" t="s">
        <v>239</v>
      </c>
      <c r="AR64" s="85"/>
      <c r="AS64" s="86"/>
      <c r="AT64" s="2"/>
      <c r="CC64" s="6"/>
    </row>
    <row r="65" spans="1:46" ht="15.75">
      <c r="A65" s="96"/>
      <c r="B65" s="97"/>
      <c r="C65" s="98"/>
      <c r="D65" s="98"/>
      <c r="E65" s="98"/>
      <c r="F65" s="98"/>
      <c r="G65" s="98"/>
      <c r="H65" s="98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1"/>
      <c r="X65" s="91"/>
      <c r="Y65" s="100"/>
      <c r="Z65" s="100"/>
      <c r="AA65" s="100"/>
      <c r="AB65" s="100"/>
      <c r="AC65" s="100"/>
      <c r="AD65" s="91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8"/>
      <c r="AR65" s="101"/>
      <c r="AS65" s="102"/>
      <c r="AT65" s="2"/>
    </row>
    <row r="66" spans="1:46" ht="16.5">
      <c r="A66" s="16" t="s">
        <v>131</v>
      </c>
      <c r="B66" s="8"/>
      <c r="C66" s="35">
        <v>2781.100572</v>
      </c>
      <c r="D66" s="35">
        <v>3351.505889</v>
      </c>
      <c r="E66" s="35">
        <v>3266.9690220000007</v>
      </c>
      <c r="F66" s="35">
        <v>3578.306104</v>
      </c>
      <c r="G66" s="35">
        <v>4987.298062</v>
      </c>
      <c r="H66" s="49">
        <v>4036.3266230000004</v>
      </c>
      <c r="I66" s="49">
        <v>6674.995999999999</v>
      </c>
      <c r="J66" s="49">
        <v>7408.861795000001</v>
      </c>
      <c r="K66" s="63">
        <v>8145.5090789999995</v>
      </c>
      <c r="L66" s="63">
        <v>7988.717758</v>
      </c>
      <c r="M66" s="63">
        <v>6539.429701</v>
      </c>
      <c r="N66" s="63">
        <v>8465.051023</v>
      </c>
      <c r="O66" s="63">
        <v>6642.758096</v>
      </c>
      <c r="P66" s="63">
        <v>8813.568861</v>
      </c>
      <c r="Q66" s="64">
        <v>11623.540347</v>
      </c>
      <c r="R66" s="64">
        <v>16523.008996</v>
      </c>
      <c r="S66" s="64">
        <v>19989.659367000004</v>
      </c>
      <c r="T66" s="67">
        <v>24883.843297000003</v>
      </c>
      <c r="U66" s="67">
        <v>32163.219372</v>
      </c>
      <c r="V66" s="127">
        <v>23186.554934000003</v>
      </c>
      <c r="W66" s="127">
        <v>31802.268555000002</v>
      </c>
      <c r="X66" s="127">
        <v>38429.47104600001</v>
      </c>
      <c r="Y66" s="127">
        <v>36040.24550999999</v>
      </c>
      <c r="Z66" s="127">
        <v>39759.798914000006</v>
      </c>
      <c r="AA66" s="127">
        <v>33135.036238999994</v>
      </c>
      <c r="AB66" s="127">
        <v>35165.401252999996</v>
      </c>
      <c r="AC66" s="127">
        <v>32934.049215</v>
      </c>
      <c r="AD66" s="67">
        <v>37223.374006</v>
      </c>
      <c r="AE66" s="132">
        <v>37572.628272</v>
      </c>
      <c r="AF66" s="127">
        <v>33135.036238999994</v>
      </c>
      <c r="AG66" s="132"/>
      <c r="AH66" s="72"/>
      <c r="AI66" s="72">
        <f>+AC66/AB66*100-100</f>
        <v>-6.345305210500442</v>
      </c>
      <c r="AJ66" s="72">
        <f>+AD66/AC66*100-100</f>
        <v>13.023982453534444</v>
      </c>
      <c r="AK66" s="72">
        <f>AE66/AD66*100-100</f>
        <v>0.9382660098026179</v>
      </c>
      <c r="AL66" s="72">
        <f>AF66/AE66*100-100</f>
        <v>-11.810704326763869</v>
      </c>
      <c r="AM66" s="72"/>
      <c r="AN66" s="18">
        <v>7752.527683</v>
      </c>
      <c r="AO66" s="18">
        <v>8504.723993000001</v>
      </c>
      <c r="AP66" s="72"/>
      <c r="AQ66" s="18">
        <f>+(AO66-AN66)/AN66*100</f>
        <v>9.702594311909936</v>
      </c>
      <c r="AR66" s="12" t="s">
        <v>132</v>
      </c>
      <c r="AS66" s="26"/>
      <c r="AT66" s="2"/>
    </row>
    <row r="67" spans="1:46" ht="21.75" customHeight="1">
      <c r="A67" s="39" t="s">
        <v>133</v>
      </c>
      <c r="B67" s="41" t="s">
        <v>134</v>
      </c>
      <c r="C67" s="34">
        <v>68.510897</v>
      </c>
      <c r="D67" s="34">
        <v>115.93331500000001</v>
      </c>
      <c r="E67" s="34">
        <v>108.24745</v>
      </c>
      <c r="F67" s="34">
        <v>122.835095</v>
      </c>
      <c r="G67" s="34">
        <v>164.996261</v>
      </c>
      <c r="H67" s="50">
        <v>173.42351399999998</v>
      </c>
      <c r="I67" s="49">
        <v>223.785</v>
      </c>
      <c r="J67" s="51">
        <v>278.019416</v>
      </c>
      <c r="K67" s="49">
        <v>283.510304</v>
      </c>
      <c r="L67" s="49">
        <v>199.313422</v>
      </c>
      <c r="M67" s="50">
        <v>124.856094</v>
      </c>
      <c r="N67" s="50">
        <v>229.78348</v>
      </c>
      <c r="O67" s="49">
        <v>248.587827</v>
      </c>
      <c r="P67" s="49">
        <v>296.457645</v>
      </c>
      <c r="Q67" s="50">
        <v>295.69959</v>
      </c>
      <c r="R67" s="50">
        <v>274.790229</v>
      </c>
      <c r="S67" s="50">
        <v>269.315322</v>
      </c>
      <c r="T67" s="67">
        <v>346.257703</v>
      </c>
      <c r="U67" s="67">
        <v>410.563173</v>
      </c>
      <c r="V67" s="127">
        <v>231.912602</v>
      </c>
      <c r="W67" s="127">
        <v>334.116776</v>
      </c>
      <c r="X67" s="127">
        <v>420.04200699999996</v>
      </c>
      <c r="Y67" s="127">
        <v>386.32106200000004</v>
      </c>
      <c r="Z67" s="127">
        <v>447.03298199999995</v>
      </c>
      <c r="AA67" s="127">
        <v>261.94473500000004</v>
      </c>
      <c r="AB67" s="127">
        <v>297.125947</v>
      </c>
      <c r="AC67" s="127">
        <v>262.031212</v>
      </c>
      <c r="AD67" s="67">
        <v>271.602189</v>
      </c>
      <c r="AE67" s="132">
        <v>296.594971</v>
      </c>
      <c r="AF67" s="127">
        <v>261.94473500000004</v>
      </c>
      <c r="AG67" s="132"/>
      <c r="AH67" s="72"/>
      <c r="AI67" s="72">
        <f>+AC67/AB67*100-100</f>
        <v>-11.811400301569762</v>
      </c>
      <c r="AJ67" s="72">
        <f>+AD67/AC67*100-100</f>
        <v>3.6526095219526837</v>
      </c>
      <c r="AK67" s="72">
        <f>AE67/AD67*100-100</f>
        <v>9.201981063562044</v>
      </c>
      <c r="AL67" s="72">
        <f>AF67/AE67*100-100</f>
        <v>-11.6826781934883</v>
      </c>
      <c r="AM67" s="72"/>
      <c r="AN67" s="18">
        <v>59.614315000000005</v>
      </c>
      <c r="AO67" s="18">
        <v>62.582074000000006</v>
      </c>
      <c r="AP67" s="72"/>
      <c r="AQ67" s="18">
        <f t="shared" si="0"/>
        <v>4.978265706818909</v>
      </c>
      <c r="AR67" s="42" t="s">
        <v>133</v>
      </c>
      <c r="AS67" s="43" t="s">
        <v>135</v>
      </c>
      <c r="AT67" s="2"/>
    </row>
    <row r="68" spans="1:46" ht="21.75" customHeight="1">
      <c r="A68" s="39" t="s">
        <v>136</v>
      </c>
      <c r="B68" s="41" t="s">
        <v>137</v>
      </c>
      <c r="C68" s="34">
        <v>69.641159</v>
      </c>
      <c r="D68" s="34">
        <v>150.258586</v>
      </c>
      <c r="E68" s="34">
        <v>141.08467000000002</v>
      </c>
      <c r="F68" s="34">
        <v>149.95831099999998</v>
      </c>
      <c r="G68" s="34">
        <v>184.072146</v>
      </c>
      <c r="H68" s="50">
        <v>115.05533199999999</v>
      </c>
      <c r="I68" s="49">
        <v>169.988</v>
      </c>
      <c r="J68" s="51">
        <v>257.843048</v>
      </c>
      <c r="K68" s="49">
        <v>276.978999</v>
      </c>
      <c r="L68" s="49">
        <v>310.750988</v>
      </c>
      <c r="M68" s="50">
        <v>281.95606</v>
      </c>
      <c r="N68" s="50">
        <v>369.103909</v>
      </c>
      <c r="O68" s="49">
        <v>227.386304</v>
      </c>
      <c r="P68" s="49">
        <v>330.380526</v>
      </c>
      <c r="Q68" s="50">
        <v>496.709583</v>
      </c>
      <c r="R68" s="50">
        <v>697.4304639999999</v>
      </c>
      <c r="S68" s="50">
        <v>736.720303</v>
      </c>
      <c r="T68" s="67">
        <v>910.174844</v>
      </c>
      <c r="U68" s="67">
        <v>1103.07087</v>
      </c>
      <c r="V68" s="127">
        <v>931.7077869999999</v>
      </c>
      <c r="W68" s="127">
        <v>1228.794769</v>
      </c>
      <c r="X68" s="127">
        <v>1606.5945940000001</v>
      </c>
      <c r="Y68" s="127">
        <v>1673.9994820000002</v>
      </c>
      <c r="Z68" s="127">
        <v>1907.5981579999998</v>
      </c>
      <c r="AA68" s="127">
        <v>1579.7752409999998</v>
      </c>
      <c r="AB68" s="127">
        <v>1645.9826480000002</v>
      </c>
      <c r="AC68" s="127">
        <v>1762.0754489999995</v>
      </c>
      <c r="AD68" s="67">
        <v>1843.7770729999997</v>
      </c>
      <c r="AE68" s="132">
        <v>1744.006129</v>
      </c>
      <c r="AF68" s="127">
        <v>1579.7752409999998</v>
      </c>
      <c r="AG68" s="132"/>
      <c r="AH68" s="72"/>
      <c r="AI68" s="72">
        <f>+AC68/AB68*100-100</f>
        <v>7.05309993037055</v>
      </c>
      <c r="AJ68" s="72">
        <f>+AD68/AC68*100-100</f>
        <v>4.636670015825189</v>
      </c>
      <c r="AK68" s="72">
        <f>AE68/AD68*100-100</f>
        <v>-5.411225980680129</v>
      </c>
      <c r="AL68" s="72">
        <f>AF68/AE68*100-100</f>
        <v>-9.416875621542047</v>
      </c>
      <c r="AM68" s="72"/>
      <c r="AN68" s="18">
        <v>381.621375</v>
      </c>
      <c r="AO68" s="18">
        <v>433.855027</v>
      </c>
      <c r="AP68" s="72"/>
      <c r="AQ68" s="18">
        <f t="shared" si="0"/>
        <v>13.68729725896512</v>
      </c>
      <c r="AR68" s="42" t="s">
        <v>136</v>
      </c>
      <c r="AS68" s="43" t="s">
        <v>138</v>
      </c>
      <c r="AT68" s="2"/>
    </row>
    <row r="69" spans="1:46" ht="21.75" customHeight="1">
      <c r="A69" s="39" t="s">
        <v>139</v>
      </c>
      <c r="B69" s="41" t="s">
        <v>140</v>
      </c>
      <c r="C69" s="34">
        <v>9.300246999999999</v>
      </c>
      <c r="D69" s="34">
        <v>23.51721</v>
      </c>
      <c r="E69" s="34">
        <v>22.056661</v>
      </c>
      <c r="F69" s="34">
        <v>29.159435000000002</v>
      </c>
      <c r="G69" s="34">
        <v>53.04375099999999</v>
      </c>
      <c r="H69" s="50">
        <v>35.054536</v>
      </c>
      <c r="I69" s="49">
        <v>48.748</v>
      </c>
      <c r="J69" s="51">
        <v>71.959832</v>
      </c>
      <c r="K69" s="49">
        <v>75.808241</v>
      </c>
      <c r="L69" s="49">
        <v>98.583768</v>
      </c>
      <c r="M69" s="50">
        <v>75.298678</v>
      </c>
      <c r="N69" s="50">
        <v>148.361785</v>
      </c>
      <c r="O69" s="49">
        <v>71.295753</v>
      </c>
      <c r="P69" s="49">
        <v>112.315753</v>
      </c>
      <c r="Q69" s="50">
        <v>177.117727</v>
      </c>
      <c r="R69" s="50">
        <v>285.749105</v>
      </c>
      <c r="S69" s="50">
        <v>439.495139</v>
      </c>
      <c r="T69" s="67">
        <v>464.86691400000007</v>
      </c>
      <c r="U69" s="67">
        <v>624.9038209999999</v>
      </c>
      <c r="V69" s="127">
        <v>377.088644</v>
      </c>
      <c r="W69" s="127">
        <v>642.7098939999998</v>
      </c>
      <c r="X69" s="127">
        <v>830.4674570000001</v>
      </c>
      <c r="Y69" s="127">
        <v>909.2752099999999</v>
      </c>
      <c r="Z69" s="127">
        <v>987.8851330000001</v>
      </c>
      <c r="AA69" s="127">
        <v>222.90276800000004</v>
      </c>
      <c r="AB69" s="127">
        <v>763.8207290000001</v>
      </c>
      <c r="AC69" s="127">
        <v>670.7641930000001</v>
      </c>
      <c r="AD69" s="67">
        <v>603.1367620000001</v>
      </c>
      <c r="AE69" s="132">
        <v>370.5191259999999</v>
      </c>
      <c r="AF69" s="127">
        <v>222.90276800000004</v>
      </c>
      <c r="AG69" s="132"/>
      <c r="AH69" s="72"/>
      <c r="AI69" s="72">
        <f>+AC69/AB69*100-100</f>
        <v>-12.183033592428202</v>
      </c>
      <c r="AJ69" s="72">
        <f>+AD69/AC69*100-100</f>
        <v>-10.082146856637593</v>
      </c>
      <c r="AK69" s="72">
        <f>AE69/AD69*100-100</f>
        <v>-38.56797506897783</v>
      </c>
      <c r="AL69" s="72">
        <f>AF69/AE69*100-100</f>
        <v>-39.84041514769198</v>
      </c>
      <c r="AM69" s="72"/>
      <c r="AN69" s="18">
        <v>49.678413</v>
      </c>
      <c r="AO69" s="18">
        <v>58.890514</v>
      </c>
      <c r="AP69" s="72"/>
      <c r="AQ69" s="18">
        <f t="shared" si="0"/>
        <v>18.543468769825648</v>
      </c>
      <c r="AR69" s="42" t="s">
        <v>139</v>
      </c>
      <c r="AS69" s="43" t="s">
        <v>141</v>
      </c>
      <c r="AT69" s="2"/>
    </row>
    <row r="70" spans="1:46" ht="21.75" customHeight="1">
      <c r="A70" s="39" t="s">
        <v>142</v>
      </c>
      <c r="B70" s="41" t="s">
        <v>214</v>
      </c>
      <c r="C70" s="34">
        <v>181.91198</v>
      </c>
      <c r="D70" s="34">
        <v>211.382815</v>
      </c>
      <c r="E70" s="34">
        <v>270.77486200000004</v>
      </c>
      <c r="F70" s="34">
        <v>260.163142</v>
      </c>
      <c r="G70" s="34">
        <v>441.314026</v>
      </c>
      <c r="H70" s="50">
        <v>299.054309</v>
      </c>
      <c r="I70" s="49">
        <v>698.053</v>
      </c>
      <c r="J70" s="51">
        <v>710.745135</v>
      </c>
      <c r="K70" s="49">
        <v>698.249088</v>
      </c>
      <c r="L70" s="49">
        <v>707.474675</v>
      </c>
      <c r="M70" s="50">
        <v>735.769688</v>
      </c>
      <c r="N70" s="50">
        <v>927.393445</v>
      </c>
      <c r="O70" s="49">
        <v>635.779105</v>
      </c>
      <c r="P70" s="49">
        <v>831.449198</v>
      </c>
      <c r="Q70" s="50">
        <v>1140.164971</v>
      </c>
      <c r="R70" s="50">
        <v>1498.059635</v>
      </c>
      <c r="S70" s="50">
        <v>1737.9143319999998</v>
      </c>
      <c r="T70" s="67">
        <v>2011.897444</v>
      </c>
      <c r="U70" s="67">
        <v>2285.6275699999997</v>
      </c>
      <c r="V70" s="127">
        <v>2019.978176</v>
      </c>
      <c r="W70" s="127">
        <v>2618.615044</v>
      </c>
      <c r="X70" s="127">
        <v>2907.4150290000002</v>
      </c>
      <c r="Y70" s="127">
        <v>2769.2974360000003</v>
      </c>
      <c r="Z70" s="127">
        <v>3148.9203809999995</v>
      </c>
      <c r="AA70" s="127">
        <v>2553.9020259999998</v>
      </c>
      <c r="AB70" s="127">
        <v>2748.68785</v>
      </c>
      <c r="AC70" s="127">
        <v>2807.2011109999994</v>
      </c>
      <c r="AD70" s="67">
        <v>2890.7887979999996</v>
      </c>
      <c r="AE70" s="132">
        <v>2816.951489</v>
      </c>
      <c r="AF70" s="127">
        <v>2553.9020259999998</v>
      </c>
      <c r="AG70" s="132"/>
      <c r="AH70" s="72"/>
      <c r="AI70" s="72">
        <f>+AC70/AB70*100-100</f>
        <v>2.128770678707653</v>
      </c>
      <c r="AJ70" s="72">
        <f>+AD70/AC70*100-100</f>
        <v>2.9776166257722707</v>
      </c>
      <c r="AK70" s="72">
        <f>AE70/AD70*100-100</f>
        <v>-2.5542270348869494</v>
      </c>
      <c r="AL70" s="72">
        <f>AF70/AE70*100-100</f>
        <v>-9.338089918381272</v>
      </c>
      <c r="AM70" s="72"/>
      <c r="AN70" s="18">
        <v>554.9509339999998</v>
      </c>
      <c r="AO70" s="18">
        <v>617.55612</v>
      </c>
      <c r="AP70" s="72"/>
      <c r="AQ70" s="18">
        <f t="shared" si="0"/>
        <v>11.281211034055154</v>
      </c>
      <c r="AR70" s="42" t="s">
        <v>142</v>
      </c>
      <c r="AS70" s="43" t="s">
        <v>221</v>
      </c>
      <c r="AT70" s="2"/>
    </row>
    <row r="71" spans="1:46" ht="21.75" customHeight="1">
      <c r="A71" s="39" t="s">
        <v>143</v>
      </c>
      <c r="B71" s="41" t="s">
        <v>215</v>
      </c>
      <c r="C71" s="34">
        <v>292.93584999999996</v>
      </c>
      <c r="D71" s="34">
        <v>567.3339579999999</v>
      </c>
      <c r="E71" s="34">
        <v>538.217287</v>
      </c>
      <c r="F71" s="34">
        <v>707.1933419999999</v>
      </c>
      <c r="G71" s="34">
        <v>1019.7480969999999</v>
      </c>
      <c r="H71" s="50">
        <v>1110.422352</v>
      </c>
      <c r="I71" s="49">
        <v>1812.948</v>
      </c>
      <c r="J71" s="51">
        <v>2111.238901</v>
      </c>
      <c r="K71" s="49">
        <v>2323.771291</v>
      </c>
      <c r="L71" s="49">
        <v>2317.062876</v>
      </c>
      <c r="M71" s="50">
        <v>1906.899349</v>
      </c>
      <c r="N71" s="50">
        <v>2135.765713</v>
      </c>
      <c r="O71" s="49">
        <v>1920.72284</v>
      </c>
      <c r="P71" s="49">
        <v>2844.260644</v>
      </c>
      <c r="Q71" s="50">
        <v>3440.633533</v>
      </c>
      <c r="R71" s="50">
        <v>4169.512992</v>
      </c>
      <c r="S71" s="50">
        <v>4440.514725999999</v>
      </c>
      <c r="T71" s="67">
        <v>4686.0402429999995</v>
      </c>
      <c r="U71" s="67">
        <v>6152.2291940000005</v>
      </c>
      <c r="V71" s="127">
        <v>4879.691623000001</v>
      </c>
      <c r="W71" s="127">
        <v>6701.820852</v>
      </c>
      <c r="X71" s="127">
        <v>7719.372658</v>
      </c>
      <c r="Y71" s="127">
        <v>6593.623997000001</v>
      </c>
      <c r="Z71" s="127">
        <v>7010.487504</v>
      </c>
      <c r="AA71" s="127">
        <v>6231.276921</v>
      </c>
      <c r="AB71" s="127">
        <v>6267.07404</v>
      </c>
      <c r="AC71" s="127">
        <v>6185.832195</v>
      </c>
      <c r="AD71" s="67">
        <v>6886.615148</v>
      </c>
      <c r="AE71" s="132">
        <v>6389.457821</v>
      </c>
      <c r="AF71" s="127">
        <v>6231.276921</v>
      </c>
      <c r="AG71" s="132"/>
      <c r="AH71" s="72"/>
      <c r="AI71" s="72">
        <f>+AC71/AB71*100-100</f>
        <v>-1.2963281506085451</v>
      </c>
      <c r="AJ71" s="72">
        <f>+AD71/AC71*100-100</f>
        <v>11.328838722240818</v>
      </c>
      <c r="AK71" s="72">
        <f>AE71/AD71*100-100</f>
        <v>-7.219182665440272</v>
      </c>
      <c r="AL71" s="72">
        <f>AF71/AE71*100-100</f>
        <v>-2.475654498885845</v>
      </c>
      <c r="AM71" s="72"/>
      <c r="AN71" s="18">
        <v>1432.8075919999999</v>
      </c>
      <c r="AO71" s="18">
        <v>1586.583213</v>
      </c>
      <c r="AP71" s="72"/>
      <c r="AQ71" s="18">
        <f t="shared" si="0"/>
        <v>10.732468327122042</v>
      </c>
      <c r="AR71" s="42" t="s">
        <v>143</v>
      </c>
      <c r="AS71" s="43" t="s">
        <v>222</v>
      </c>
      <c r="AT71" s="2"/>
    </row>
    <row r="72" spans="1:46" ht="21.75" customHeight="1">
      <c r="A72" s="39" t="s">
        <v>144</v>
      </c>
      <c r="B72" s="41" t="s">
        <v>216</v>
      </c>
      <c r="C72" s="34">
        <v>151.76494699999998</v>
      </c>
      <c r="D72" s="34">
        <v>246.485223</v>
      </c>
      <c r="E72" s="34">
        <v>211.861252</v>
      </c>
      <c r="F72" s="34">
        <v>224.009882</v>
      </c>
      <c r="G72" s="34">
        <v>248.284871</v>
      </c>
      <c r="H72" s="50">
        <v>201.19822200000002</v>
      </c>
      <c r="I72" s="49">
        <v>332.3</v>
      </c>
      <c r="J72" s="51">
        <v>430.335959</v>
      </c>
      <c r="K72" s="49">
        <v>416.157285</v>
      </c>
      <c r="L72" s="49">
        <v>457.401341</v>
      </c>
      <c r="M72" s="50">
        <v>377.340357</v>
      </c>
      <c r="N72" s="50">
        <v>394.496695</v>
      </c>
      <c r="O72" s="49">
        <v>286.975218</v>
      </c>
      <c r="P72" s="49">
        <v>379.967992</v>
      </c>
      <c r="Q72" s="50">
        <v>479.730499</v>
      </c>
      <c r="R72" s="50">
        <v>686.5809709999999</v>
      </c>
      <c r="S72" s="50">
        <v>968.6342139999999</v>
      </c>
      <c r="T72" s="67">
        <v>1364.5779380000001</v>
      </c>
      <c r="U72" s="67">
        <v>1455.526692</v>
      </c>
      <c r="V72" s="127">
        <v>1056.4598799999999</v>
      </c>
      <c r="W72" s="127">
        <v>1425.999553</v>
      </c>
      <c r="X72" s="127">
        <v>1677.9375909999999</v>
      </c>
      <c r="Y72" s="127">
        <v>1559.251747</v>
      </c>
      <c r="Z72" s="127">
        <v>1898.979748</v>
      </c>
      <c r="AA72" s="127">
        <v>1619.172722</v>
      </c>
      <c r="AB72" s="127">
        <v>1852.0626209999998</v>
      </c>
      <c r="AC72" s="127">
        <v>1739.9926830000002</v>
      </c>
      <c r="AD72" s="67">
        <v>1801.141838</v>
      </c>
      <c r="AE72" s="132">
        <v>1800.8323580000003</v>
      </c>
      <c r="AF72" s="127">
        <v>1619.172722</v>
      </c>
      <c r="AG72" s="132"/>
      <c r="AH72" s="72"/>
      <c r="AI72" s="72">
        <f>+AC72/AB72*100-100</f>
        <v>-6.05108794536811</v>
      </c>
      <c r="AJ72" s="72">
        <f>+AD72/AC72*100-100</f>
        <v>3.51433403125408</v>
      </c>
      <c r="AK72" s="72">
        <f>AE72/AD72*100-100</f>
        <v>-0.017182433580202883</v>
      </c>
      <c r="AL72" s="72">
        <f>AF72/AE72*100-100</f>
        <v>-10.087537309788857</v>
      </c>
      <c r="AM72" s="72"/>
      <c r="AN72" s="18">
        <v>389.53893200000005</v>
      </c>
      <c r="AO72" s="18">
        <v>440.46677</v>
      </c>
      <c r="AP72" s="72"/>
      <c r="AQ72" s="18">
        <f aca="true" t="shared" si="1" ref="AQ72:AQ98">+(AO72-AN72)/AN72*100</f>
        <v>13.073876271756053</v>
      </c>
      <c r="AR72" s="42" t="s">
        <v>144</v>
      </c>
      <c r="AS72" s="43" t="s">
        <v>145</v>
      </c>
      <c r="AT72" s="2"/>
    </row>
    <row r="73" spans="1:46" ht="21.75" customHeight="1">
      <c r="A73" s="39" t="s">
        <v>146</v>
      </c>
      <c r="B73" s="41" t="s">
        <v>147</v>
      </c>
      <c r="C73" s="34">
        <v>1402.039581</v>
      </c>
      <c r="D73" s="34">
        <v>1241.8384110000002</v>
      </c>
      <c r="E73" s="34">
        <v>1199.68827</v>
      </c>
      <c r="F73" s="34">
        <v>1298.100321</v>
      </c>
      <c r="G73" s="34">
        <v>1993.096484</v>
      </c>
      <c r="H73" s="50">
        <v>1309.962931</v>
      </c>
      <c r="I73" s="49">
        <v>2106.479</v>
      </c>
      <c r="J73" s="51">
        <v>1970.338727</v>
      </c>
      <c r="K73" s="49">
        <v>2333.901386</v>
      </c>
      <c r="L73" s="49">
        <v>2229.867816</v>
      </c>
      <c r="M73" s="50">
        <v>1564.791602</v>
      </c>
      <c r="N73" s="50">
        <v>2422.175407</v>
      </c>
      <c r="O73" s="49">
        <v>1803.021707</v>
      </c>
      <c r="P73" s="49">
        <v>2198.221424</v>
      </c>
      <c r="Q73" s="50">
        <v>3282.444624</v>
      </c>
      <c r="R73" s="50">
        <v>5324.866712</v>
      </c>
      <c r="S73" s="50">
        <v>6746.638517000001</v>
      </c>
      <c r="T73" s="67">
        <v>8140.6766720000005</v>
      </c>
      <c r="U73" s="67">
        <v>11341.045094</v>
      </c>
      <c r="V73" s="127">
        <v>7680.337622999999</v>
      </c>
      <c r="W73" s="127">
        <v>9720.694852</v>
      </c>
      <c r="X73" s="127">
        <v>11544.555219</v>
      </c>
      <c r="Y73" s="127">
        <v>11095.886053000002</v>
      </c>
      <c r="Z73" s="127">
        <v>12345.949521999999</v>
      </c>
      <c r="AA73" s="127">
        <v>9381.482286999999</v>
      </c>
      <c r="AB73" s="127">
        <v>10436.524348999998</v>
      </c>
      <c r="AC73" s="127">
        <v>9165.030158</v>
      </c>
      <c r="AD73" s="67">
        <v>10667.457362</v>
      </c>
      <c r="AE73" s="132">
        <v>11253.964185</v>
      </c>
      <c r="AF73" s="127">
        <v>9381.482286999999</v>
      </c>
      <c r="AG73" s="132"/>
      <c r="AH73" s="72"/>
      <c r="AI73" s="72">
        <f>+AC73/AB73*100-100</f>
        <v>-12.183119096750147</v>
      </c>
      <c r="AJ73" s="72">
        <f>+AD73/AC73*100-100</f>
        <v>16.393041573229922</v>
      </c>
      <c r="AK73" s="72">
        <f>AE73/AD73*100-100</f>
        <v>5.498093904638196</v>
      </c>
      <c r="AL73" s="72">
        <f>AF73/AE73*100-100</f>
        <v>-16.63842062422559</v>
      </c>
      <c r="AM73" s="72"/>
      <c r="AN73" s="18">
        <v>2082.653173</v>
      </c>
      <c r="AO73" s="18">
        <v>2528.444076</v>
      </c>
      <c r="AP73" s="72"/>
      <c r="AQ73" s="18">
        <f t="shared" si="1"/>
        <v>21.40495156751671</v>
      </c>
      <c r="AR73" s="42" t="s">
        <v>146</v>
      </c>
      <c r="AS73" s="43" t="s">
        <v>148</v>
      </c>
      <c r="AT73" s="2"/>
    </row>
    <row r="74" spans="1:46" ht="21.75" customHeight="1">
      <c r="A74" s="39" t="s">
        <v>149</v>
      </c>
      <c r="B74" s="41" t="s">
        <v>150</v>
      </c>
      <c r="C74" s="34">
        <v>400.549669</v>
      </c>
      <c r="D74" s="34">
        <v>515.400091</v>
      </c>
      <c r="E74" s="34">
        <v>382.71295000000003</v>
      </c>
      <c r="F74" s="34">
        <v>345.472488</v>
      </c>
      <c r="G74" s="34">
        <v>408.359093</v>
      </c>
      <c r="H74" s="50">
        <v>399.188039</v>
      </c>
      <c r="I74" s="49">
        <v>752.26</v>
      </c>
      <c r="J74" s="51">
        <v>815.413988</v>
      </c>
      <c r="K74" s="49">
        <v>965.090005</v>
      </c>
      <c r="L74" s="49">
        <v>895.707614</v>
      </c>
      <c r="M74" s="50">
        <v>816.339728</v>
      </c>
      <c r="N74" s="50">
        <v>1104.944748</v>
      </c>
      <c r="O74" s="49">
        <v>811.052588</v>
      </c>
      <c r="P74" s="49">
        <v>1090.132463</v>
      </c>
      <c r="Q74" s="50">
        <v>1410.877667</v>
      </c>
      <c r="R74" s="50">
        <v>2238.746562</v>
      </c>
      <c r="S74" s="50">
        <v>3006.2024869999996</v>
      </c>
      <c r="T74" s="67">
        <v>4879.597948</v>
      </c>
      <c r="U74" s="67">
        <v>6356.536905999999</v>
      </c>
      <c r="V74" s="127">
        <v>3930.9155570000007</v>
      </c>
      <c r="W74" s="127">
        <v>6339.978636999999</v>
      </c>
      <c r="X74" s="127">
        <v>8186.238709999999</v>
      </c>
      <c r="Y74" s="127">
        <v>7680.9926940000005</v>
      </c>
      <c r="Z74" s="127">
        <v>8000.390560000001</v>
      </c>
      <c r="AA74" s="127">
        <v>7523.429273999999</v>
      </c>
      <c r="AB74" s="127">
        <v>7135.4654900000005</v>
      </c>
      <c r="AC74" s="127">
        <v>6310.75137</v>
      </c>
      <c r="AD74" s="67">
        <v>8023.017914000001</v>
      </c>
      <c r="AE74" s="132">
        <v>8764.541630000002</v>
      </c>
      <c r="AF74" s="127">
        <v>7523.429273999999</v>
      </c>
      <c r="AG74" s="132"/>
      <c r="AH74" s="72"/>
      <c r="AI74" s="72">
        <f>+AC74/AB74*100-100</f>
        <v>-11.557958218083968</v>
      </c>
      <c r="AJ74" s="72">
        <f>+AD74/AC74*100-100</f>
        <v>27.132530559510883</v>
      </c>
      <c r="AK74" s="72">
        <f>AE74/AD74*100-100</f>
        <v>9.242453699449655</v>
      </c>
      <c r="AL74" s="72">
        <f>AF74/AE74*100-100</f>
        <v>-14.160607689417787</v>
      </c>
      <c r="AM74" s="72"/>
      <c r="AN74" s="18">
        <v>1888.585806</v>
      </c>
      <c r="AO74" s="18">
        <v>1813.500615</v>
      </c>
      <c r="AP74" s="72"/>
      <c r="AQ74" s="18">
        <f t="shared" si="1"/>
        <v>-3.9757362763955943</v>
      </c>
      <c r="AR74" s="42" t="s">
        <v>149</v>
      </c>
      <c r="AS74" s="43" t="s">
        <v>151</v>
      </c>
      <c r="AT74" s="2"/>
    </row>
    <row r="75" spans="1:46" ht="16.5">
      <c r="A75" s="39" t="s">
        <v>152</v>
      </c>
      <c r="B75" s="41" t="s">
        <v>153</v>
      </c>
      <c r="C75" s="34">
        <v>204.446242</v>
      </c>
      <c r="D75" s="34">
        <v>279.35628</v>
      </c>
      <c r="E75" s="34">
        <v>392.32562</v>
      </c>
      <c r="F75" s="34">
        <v>441.414088</v>
      </c>
      <c r="G75" s="34">
        <v>474.383333</v>
      </c>
      <c r="H75" s="50">
        <v>392.96738799999997</v>
      </c>
      <c r="I75" s="49">
        <v>530.435</v>
      </c>
      <c r="J75" s="51">
        <v>762.966789</v>
      </c>
      <c r="K75" s="49">
        <v>772.04248</v>
      </c>
      <c r="L75" s="49">
        <v>772.555258</v>
      </c>
      <c r="M75" s="50">
        <v>656.178145</v>
      </c>
      <c r="N75" s="50">
        <v>733.025841</v>
      </c>
      <c r="O75" s="49">
        <v>637.936754</v>
      </c>
      <c r="P75" s="49">
        <v>730.383216</v>
      </c>
      <c r="Q75" s="50">
        <v>900.162153</v>
      </c>
      <c r="R75" s="50">
        <v>1347.272326</v>
      </c>
      <c r="S75" s="50">
        <v>1644.2243270000001</v>
      </c>
      <c r="T75" s="67">
        <v>2079.753591</v>
      </c>
      <c r="U75" s="67">
        <v>2433.7160520000007</v>
      </c>
      <c r="V75" s="127">
        <v>2078.4630420000003</v>
      </c>
      <c r="W75" s="127">
        <v>2789.5381780000002</v>
      </c>
      <c r="X75" s="127">
        <v>3536.8477809999995</v>
      </c>
      <c r="Y75" s="127">
        <v>3371.597829</v>
      </c>
      <c r="Z75" s="127">
        <v>4012.554926</v>
      </c>
      <c r="AA75" s="127">
        <v>3761.1502649999998</v>
      </c>
      <c r="AB75" s="127">
        <v>4018.657579</v>
      </c>
      <c r="AC75" s="127">
        <v>4030.370844</v>
      </c>
      <c r="AD75" s="67">
        <v>4235.8369219999995</v>
      </c>
      <c r="AE75" s="132">
        <v>4135.760563</v>
      </c>
      <c r="AF75" s="127">
        <v>3761.1502649999998</v>
      </c>
      <c r="AG75" s="132"/>
      <c r="AH75" s="72"/>
      <c r="AI75" s="72">
        <f>+AC75/AB75*100-100</f>
        <v>0.29147208414094905</v>
      </c>
      <c r="AJ75" s="72">
        <f>+AD75/AC75*100-100</f>
        <v>5.097944728978888</v>
      </c>
      <c r="AK75" s="72">
        <f>AE75/AD75*100-100</f>
        <v>-2.362611234635253</v>
      </c>
      <c r="AL75" s="72">
        <f>AF75/AE75*100-100</f>
        <v>-9.057833312484249</v>
      </c>
      <c r="AM75" s="72"/>
      <c r="AN75" s="18">
        <v>913.077143</v>
      </c>
      <c r="AO75" s="18">
        <v>962.8455839999999</v>
      </c>
      <c r="AP75" s="72"/>
      <c r="AQ75" s="18">
        <f t="shared" si="1"/>
        <v>5.450628282784638</v>
      </c>
      <c r="AR75" s="42" t="s">
        <v>152</v>
      </c>
      <c r="AS75" s="43" t="s">
        <v>154</v>
      </c>
      <c r="AT75" s="2"/>
    </row>
    <row r="76" spans="1:46" ht="16.5">
      <c r="A76" s="39"/>
      <c r="B76" s="41"/>
      <c r="C76" s="34"/>
      <c r="D76" s="34"/>
      <c r="E76" s="34"/>
      <c r="F76" s="34"/>
      <c r="G76" s="34"/>
      <c r="H76" s="50"/>
      <c r="I76" s="49"/>
      <c r="J76" s="51"/>
      <c r="K76" s="49"/>
      <c r="L76" s="49"/>
      <c r="M76" s="50"/>
      <c r="N76" s="50"/>
      <c r="O76" s="49"/>
      <c r="P76" s="49"/>
      <c r="Q76" s="50"/>
      <c r="R76" s="50"/>
      <c r="S76" s="50"/>
      <c r="T76" s="67"/>
      <c r="U76" s="67"/>
      <c r="V76" s="127"/>
      <c r="W76" s="127"/>
      <c r="X76" s="127"/>
      <c r="Y76" s="128"/>
      <c r="Z76" s="128"/>
      <c r="AA76" s="128"/>
      <c r="AB76" s="128"/>
      <c r="AC76" s="128"/>
      <c r="AD76" s="67"/>
      <c r="AE76" s="132"/>
      <c r="AF76" s="128"/>
      <c r="AG76" s="132"/>
      <c r="AH76" s="72"/>
      <c r="AI76" s="72"/>
      <c r="AJ76" s="72"/>
      <c r="AK76" s="72"/>
      <c r="AL76" s="72"/>
      <c r="AM76" s="72"/>
      <c r="AN76" s="18"/>
      <c r="AO76" s="18"/>
      <c r="AP76" s="72"/>
      <c r="AQ76" s="18"/>
      <c r="AR76" s="42"/>
      <c r="AS76" s="43"/>
      <c r="AT76" s="2"/>
    </row>
    <row r="77" spans="1:46" ht="16.5">
      <c r="A77" s="15" t="s">
        <v>155</v>
      </c>
      <c r="B77" s="8"/>
      <c r="C77" s="35">
        <v>4100.236357000001</v>
      </c>
      <c r="D77" s="35">
        <v>7036.32361</v>
      </c>
      <c r="E77" s="35">
        <v>7172.858693</v>
      </c>
      <c r="F77" s="35">
        <v>8049.206507999999</v>
      </c>
      <c r="G77" s="35">
        <v>11235.982898</v>
      </c>
      <c r="H77" s="49">
        <v>7662.7547429999995</v>
      </c>
      <c r="I77" s="49">
        <v>11492.087</v>
      </c>
      <c r="J77" s="49">
        <v>15538.286545</v>
      </c>
      <c r="K77" s="63">
        <v>18642.099884</v>
      </c>
      <c r="L77" s="63">
        <v>18231.350776</v>
      </c>
      <c r="M77" s="63">
        <v>15378.509280000002</v>
      </c>
      <c r="N77" s="63">
        <v>20508.596285</v>
      </c>
      <c r="O77" s="63">
        <v>12700.581373</v>
      </c>
      <c r="P77" s="63">
        <v>15609.358802</v>
      </c>
      <c r="Q77" s="64">
        <v>21509.598817000002</v>
      </c>
      <c r="R77" s="64">
        <v>33704.293635</v>
      </c>
      <c r="S77" s="64">
        <v>38028.087599</v>
      </c>
      <c r="T77" s="67">
        <v>43036.563625</v>
      </c>
      <c r="U77" s="67">
        <v>49858.008212</v>
      </c>
      <c r="V77" s="127">
        <v>41055.102999</v>
      </c>
      <c r="W77" s="127">
        <v>53875.756395</v>
      </c>
      <c r="X77" s="127">
        <v>67076.76141</v>
      </c>
      <c r="Y77" s="127">
        <v>61605.75144199999</v>
      </c>
      <c r="Z77" s="127">
        <v>71474.968139</v>
      </c>
      <c r="AA77" s="127">
        <v>52338.345578</v>
      </c>
      <c r="AB77" s="127">
        <v>68054.413346</v>
      </c>
      <c r="AC77" s="127">
        <v>70999.807774</v>
      </c>
      <c r="AD77" s="67">
        <v>72305.377323</v>
      </c>
      <c r="AE77" s="132">
        <v>62306.647872999994</v>
      </c>
      <c r="AF77" s="127">
        <v>52338.345578</v>
      </c>
      <c r="AG77" s="132"/>
      <c r="AH77" s="72"/>
      <c r="AI77" s="72">
        <f>+AC77/AB77*100-100</f>
        <v>4.327999145367883</v>
      </c>
      <c r="AJ77" s="72">
        <f>+AD77/AC77*100-100</f>
        <v>1.8388353291825155</v>
      </c>
      <c r="AK77" s="72">
        <f>AE77/AD77*100-100</f>
        <v>-13.828472819295357</v>
      </c>
      <c r="AL77" s="72">
        <f>AF77/AE77*100-100</f>
        <v>-15.998778036203205</v>
      </c>
      <c r="AM77" s="72"/>
      <c r="AN77" s="18">
        <v>12048.096716</v>
      </c>
      <c r="AO77" s="18">
        <v>14095.687706</v>
      </c>
      <c r="AP77" s="72"/>
      <c r="AQ77" s="18">
        <f>+(AO77-AN77)/AN77*100</f>
        <v>16.99514071198298</v>
      </c>
      <c r="AR77" s="11" t="s">
        <v>156</v>
      </c>
      <c r="AS77" s="26"/>
      <c r="AT77" s="2"/>
    </row>
    <row r="78" spans="1:46" ht="21.75" customHeight="1">
      <c r="A78" s="39" t="s">
        <v>157</v>
      </c>
      <c r="B78" s="41" t="s">
        <v>158</v>
      </c>
      <c r="C78" s="34">
        <v>446.868184</v>
      </c>
      <c r="D78" s="34">
        <v>594.729093</v>
      </c>
      <c r="E78" s="34">
        <v>565.053035</v>
      </c>
      <c r="F78" s="34">
        <v>548.749947</v>
      </c>
      <c r="G78" s="34">
        <v>705.1276509999999</v>
      </c>
      <c r="H78" s="50">
        <v>444.61983100000003</v>
      </c>
      <c r="I78" s="49">
        <v>594.47</v>
      </c>
      <c r="J78" s="51">
        <v>1038.186438</v>
      </c>
      <c r="K78" s="49">
        <v>1534.050973</v>
      </c>
      <c r="L78" s="49">
        <v>1698.431171</v>
      </c>
      <c r="M78" s="50">
        <v>1200.215709</v>
      </c>
      <c r="N78" s="50">
        <v>1428.466426</v>
      </c>
      <c r="O78" s="49">
        <v>1957.10727</v>
      </c>
      <c r="P78" s="49">
        <v>2031.007013</v>
      </c>
      <c r="Q78" s="50">
        <v>2031.375936</v>
      </c>
      <c r="R78" s="50">
        <v>2929.082476</v>
      </c>
      <c r="S78" s="50">
        <v>3646.960766</v>
      </c>
      <c r="T78" s="67">
        <v>3960.2644389999996</v>
      </c>
      <c r="U78" s="67">
        <v>5067.427929</v>
      </c>
      <c r="V78" s="127">
        <v>5585.599329</v>
      </c>
      <c r="W78" s="127">
        <v>6716.784536</v>
      </c>
      <c r="X78" s="127">
        <v>6894.605353999999</v>
      </c>
      <c r="Y78" s="127">
        <v>6806.169891999999</v>
      </c>
      <c r="Z78" s="127">
        <v>8413.619637</v>
      </c>
      <c r="AA78" s="127">
        <v>7617.299430999999</v>
      </c>
      <c r="AB78" s="127">
        <v>7566.949955</v>
      </c>
      <c r="AC78" s="127">
        <v>8523.399784</v>
      </c>
      <c r="AD78" s="67">
        <v>8201.934301</v>
      </c>
      <c r="AE78" s="132">
        <v>8177.155548</v>
      </c>
      <c r="AF78" s="127">
        <v>7617.299430999999</v>
      </c>
      <c r="AG78" s="132"/>
      <c r="AH78" s="72"/>
      <c r="AI78" s="72">
        <f>+AC78/AB78*100-100</f>
        <v>12.639832887595716</v>
      </c>
      <c r="AJ78" s="72">
        <f>+AD78/AC78*100-100</f>
        <v>-3.771564060663337</v>
      </c>
      <c r="AK78" s="72">
        <f>AE78/AD78*100-100</f>
        <v>-0.30210865011413546</v>
      </c>
      <c r="AL78" s="72">
        <f>AF78/AE78*100-100</f>
        <v>-6.846587590435803</v>
      </c>
      <c r="AM78" s="72"/>
      <c r="AN78" s="18">
        <v>1752.1505780000002</v>
      </c>
      <c r="AO78" s="18">
        <v>1840.496261</v>
      </c>
      <c r="AP78" s="72"/>
      <c r="AQ78" s="18">
        <f t="shared" si="1"/>
        <v>5.0421284625458584</v>
      </c>
      <c r="AR78" s="42" t="s">
        <v>157</v>
      </c>
      <c r="AS78" s="43" t="s">
        <v>159</v>
      </c>
      <c r="AT78" s="2"/>
    </row>
    <row r="79" spans="1:46" ht="21.75" customHeight="1">
      <c r="A79" s="39" t="s">
        <v>160</v>
      </c>
      <c r="B79" s="41" t="s">
        <v>161</v>
      </c>
      <c r="C79" s="34">
        <v>819.665912</v>
      </c>
      <c r="D79" s="34">
        <v>1614.3342320000002</v>
      </c>
      <c r="E79" s="34">
        <v>1441.0810190000002</v>
      </c>
      <c r="F79" s="34">
        <v>1584.6064339999998</v>
      </c>
      <c r="G79" s="34">
        <v>2269.699736</v>
      </c>
      <c r="H79" s="50">
        <v>1465.558353</v>
      </c>
      <c r="I79" s="49">
        <v>2607.998</v>
      </c>
      <c r="J79" s="51">
        <v>4224.690936</v>
      </c>
      <c r="K79" s="49">
        <v>3900.61435</v>
      </c>
      <c r="L79" s="49">
        <v>3285.663805</v>
      </c>
      <c r="M79" s="50">
        <v>1818.975174</v>
      </c>
      <c r="N79" s="50">
        <v>2340.116512</v>
      </c>
      <c r="O79" s="49">
        <v>1639.580832</v>
      </c>
      <c r="P79" s="49">
        <v>2893.959065</v>
      </c>
      <c r="Q79" s="50">
        <v>3996.798155</v>
      </c>
      <c r="R79" s="50">
        <v>4510.310047</v>
      </c>
      <c r="S79" s="50">
        <v>5181.428991</v>
      </c>
      <c r="T79" s="67">
        <v>5740.350049999999</v>
      </c>
      <c r="U79" s="67">
        <v>6759.694933999999</v>
      </c>
      <c r="V79" s="127">
        <v>3270.9836349999996</v>
      </c>
      <c r="W79" s="127">
        <v>5138.9095130000005</v>
      </c>
      <c r="X79" s="127">
        <v>7789.906537</v>
      </c>
      <c r="Y79" s="127">
        <v>7522.94027</v>
      </c>
      <c r="Z79" s="127">
        <v>8015.1697269999995</v>
      </c>
      <c r="AA79" s="127">
        <v>4019.7968079999996</v>
      </c>
      <c r="AB79" s="127">
        <v>6374.420586000002</v>
      </c>
      <c r="AC79" s="127">
        <v>6853.554214</v>
      </c>
      <c r="AD79" s="67">
        <v>6383.780841</v>
      </c>
      <c r="AE79" s="132">
        <v>6301.781503</v>
      </c>
      <c r="AF79" s="127">
        <v>4019.7968079999996</v>
      </c>
      <c r="AG79" s="132"/>
      <c r="AH79" s="72"/>
      <c r="AI79" s="72">
        <f>+AC79/AB79*100-100</f>
        <v>7.5165047793098125</v>
      </c>
      <c r="AJ79" s="72">
        <f>+AD79/AC79*100-100</f>
        <v>-6.8544489228724075</v>
      </c>
      <c r="AK79" s="72">
        <f>AE79/AD79*100-100</f>
        <v>-1.284494879168733</v>
      </c>
      <c r="AL79" s="72">
        <f>AF79/AE79*100-100</f>
        <v>-36.21173939327551</v>
      </c>
      <c r="AM79" s="72"/>
      <c r="AN79" s="18">
        <v>774.8430330000001</v>
      </c>
      <c r="AO79" s="18">
        <v>998.190426</v>
      </c>
      <c r="AP79" s="72"/>
      <c r="AQ79" s="18">
        <f t="shared" si="1"/>
        <v>28.824856582275014</v>
      </c>
      <c r="AR79" s="42" t="s">
        <v>160</v>
      </c>
      <c r="AS79" s="43" t="s">
        <v>162</v>
      </c>
      <c r="AT79" s="2"/>
    </row>
    <row r="80" spans="1:46" ht="21.75" customHeight="1">
      <c r="A80" s="39" t="s">
        <v>163</v>
      </c>
      <c r="B80" s="41" t="s">
        <v>164</v>
      </c>
      <c r="C80" s="34">
        <v>141.988064</v>
      </c>
      <c r="D80" s="34">
        <v>194.653266</v>
      </c>
      <c r="E80" s="34">
        <v>318.753649</v>
      </c>
      <c r="F80" s="34">
        <v>252.36202600000001</v>
      </c>
      <c r="G80" s="34">
        <v>353.19227</v>
      </c>
      <c r="H80" s="50">
        <v>320.260243</v>
      </c>
      <c r="I80" s="49">
        <v>379.202</v>
      </c>
      <c r="J80" s="51">
        <v>388.059507</v>
      </c>
      <c r="K80" s="49">
        <v>493.411997</v>
      </c>
      <c r="L80" s="49">
        <v>472.440751</v>
      </c>
      <c r="M80" s="50">
        <v>350.272239</v>
      </c>
      <c r="N80" s="50">
        <v>381.902224</v>
      </c>
      <c r="O80" s="49">
        <v>327.189546</v>
      </c>
      <c r="P80" s="49">
        <v>432.465665</v>
      </c>
      <c r="Q80" s="50">
        <v>580.093065</v>
      </c>
      <c r="R80" s="50">
        <v>963.8947330000002</v>
      </c>
      <c r="S80" s="50">
        <v>1205.341304</v>
      </c>
      <c r="T80" s="67">
        <v>1481.233467</v>
      </c>
      <c r="U80" s="67">
        <v>1532.3605670000002</v>
      </c>
      <c r="V80" s="127">
        <v>1189.6454899999999</v>
      </c>
      <c r="W80" s="127">
        <v>1139.8092820000002</v>
      </c>
      <c r="X80" s="127">
        <v>1850.9765020000004</v>
      </c>
      <c r="Y80" s="127">
        <v>1738.651497</v>
      </c>
      <c r="Z80" s="127">
        <v>1832.325713</v>
      </c>
      <c r="AA80" s="127">
        <v>1282.235331</v>
      </c>
      <c r="AB80" s="127">
        <v>1688.7753229999998</v>
      </c>
      <c r="AC80" s="127">
        <v>1599.5880080000004</v>
      </c>
      <c r="AD80" s="67">
        <v>1528.3561100000002</v>
      </c>
      <c r="AE80" s="132">
        <v>1535.6762290000001</v>
      </c>
      <c r="AF80" s="127">
        <v>1282.235331</v>
      </c>
      <c r="AG80" s="132"/>
      <c r="AH80" s="72"/>
      <c r="AI80" s="72">
        <f>+AC80/AB80*100-100</f>
        <v>-5.2811829842210045</v>
      </c>
      <c r="AJ80" s="72">
        <f>+AD80/AC80*100-100</f>
        <v>-4.45314028635805</v>
      </c>
      <c r="AK80" s="72">
        <f>AE80/AD80*100-100</f>
        <v>0.4789537563990791</v>
      </c>
      <c r="AL80" s="72">
        <f>AF80/AE80*100-100</f>
        <v>-16.50353721793529</v>
      </c>
      <c r="AM80" s="72"/>
      <c r="AN80" s="18">
        <v>302.53061600000007</v>
      </c>
      <c r="AO80" s="18">
        <v>345.702144</v>
      </c>
      <c r="AP80" s="72"/>
      <c r="AQ80" s="18">
        <f t="shared" si="1"/>
        <v>14.270135224925435</v>
      </c>
      <c r="AR80" s="42" t="s">
        <v>163</v>
      </c>
      <c r="AS80" s="43" t="s">
        <v>165</v>
      </c>
      <c r="AT80" s="2"/>
    </row>
    <row r="81" spans="1:46" ht="21" customHeight="1">
      <c r="A81" s="39" t="s">
        <v>166</v>
      </c>
      <c r="B81" s="41" t="s">
        <v>167</v>
      </c>
      <c r="C81" s="34">
        <v>674.606916</v>
      </c>
      <c r="D81" s="34">
        <v>1019.167601</v>
      </c>
      <c r="E81" s="34">
        <v>1120.169459</v>
      </c>
      <c r="F81" s="34">
        <v>1324.614247</v>
      </c>
      <c r="G81" s="34">
        <v>1475.05752</v>
      </c>
      <c r="H81" s="50">
        <v>1267.949727</v>
      </c>
      <c r="I81" s="49">
        <v>1566.317</v>
      </c>
      <c r="J81" s="51">
        <v>2145.131962</v>
      </c>
      <c r="K81" s="49">
        <v>2478.354802</v>
      </c>
      <c r="L81" s="49">
        <v>2526.535587</v>
      </c>
      <c r="M81" s="50">
        <v>1990.017758</v>
      </c>
      <c r="N81" s="50">
        <v>2182.609823</v>
      </c>
      <c r="O81" s="49">
        <v>1809.231969</v>
      </c>
      <c r="P81" s="49">
        <v>2145.529226</v>
      </c>
      <c r="Q81" s="50">
        <v>2723.314306</v>
      </c>
      <c r="R81" s="50">
        <v>3760.8203419999995</v>
      </c>
      <c r="S81" s="50">
        <v>4469.800021</v>
      </c>
      <c r="T81" s="67">
        <v>5619.878818</v>
      </c>
      <c r="U81" s="67">
        <v>6970.545699</v>
      </c>
      <c r="V81" s="127">
        <v>5848.210725000002</v>
      </c>
      <c r="W81" s="127">
        <v>6873.20542</v>
      </c>
      <c r="X81" s="127">
        <v>8985.518002</v>
      </c>
      <c r="Y81" s="127">
        <v>8710.330609</v>
      </c>
      <c r="Z81" s="127">
        <v>11138.903354999999</v>
      </c>
      <c r="AA81" s="127">
        <v>8376.428874</v>
      </c>
      <c r="AB81" s="127">
        <v>9780.889577999998</v>
      </c>
      <c r="AC81" s="127">
        <v>10474.573342</v>
      </c>
      <c r="AD81" s="67">
        <v>10452.481472</v>
      </c>
      <c r="AE81" s="132">
        <v>9942.124015000001</v>
      </c>
      <c r="AF81" s="127">
        <v>8376.428874</v>
      </c>
      <c r="AG81" s="132"/>
      <c r="AH81" s="72"/>
      <c r="AI81" s="72">
        <f>+AC81/AB81*100-100</f>
        <v>7.0922359205474805</v>
      </c>
      <c r="AJ81" s="72">
        <f>+AD81/AC81*100-100</f>
        <v>-0.21090949749158483</v>
      </c>
      <c r="AK81" s="72">
        <f>AE81/AD81*100-100</f>
        <v>-4.882643976620656</v>
      </c>
      <c r="AL81" s="72">
        <f>AF81/AE81*100-100</f>
        <v>-15.748095061354974</v>
      </c>
      <c r="AM81" s="72"/>
      <c r="AN81" s="18">
        <v>1940.312334</v>
      </c>
      <c r="AO81" s="18">
        <v>2254.978923</v>
      </c>
      <c r="AP81" s="72"/>
      <c r="AQ81" s="18">
        <f t="shared" si="1"/>
        <v>16.217316330268723</v>
      </c>
      <c r="AR81" s="42" t="s">
        <v>166</v>
      </c>
      <c r="AS81" s="43" t="s">
        <v>223</v>
      </c>
      <c r="AT81" s="2"/>
    </row>
    <row r="82" spans="1:46" ht="21.75" customHeight="1">
      <c r="A82" s="39" t="s">
        <v>168</v>
      </c>
      <c r="B82" s="41" t="s">
        <v>169</v>
      </c>
      <c r="C82" s="34">
        <v>270.060206</v>
      </c>
      <c r="D82" s="34">
        <v>470.427205</v>
      </c>
      <c r="E82" s="34">
        <v>494.143</v>
      </c>
      <c r="F82" s="34">
        <v>507.550958</v>
      </c>
      <c r="G82" s="34">
        <v>587.76224</v>
      </c>
      <c r="H82" s="50">
        <v>398.36613400000005</v>
      </c>
      <c r="I82" s="49">
        <v>686.927</v>
      </c>
      <c r="J82" s="51">
        <v>775.188103</v>
      </c>
      <c r="K82" s="49">
        <v>913.11869</v>
      </c>
      <c r="L82" s="49">
        <v>1061.628695</v>
      </c>
      <c r="M82" s="50">
        <v>1206.872288</v>
      </c>
      <c r="N82" s="50">
        <v>1594.672819</v>
      </c>
      <c r="O82" s="49">
        <v>781.139245</v>
      </c>
      <c r="P82" s="49">
        <v>986.49321</v>
      </c>
      <c r="Q82" s="50">
        <v>1212.475448</v>
      </c>
      <c r="R82" s="50">
        <v>1765.523775</v>
      </c>
      <c r="S82" s="50">
        <v>2464.706644</v>
      </c>
      <c r="T82" s="67">
        <v>2811.7458489999995</v>
      </c>
      <c r="U82" s="67">
        <v>2937.266262</v>
      </c>
      <c r="V82" s="127">
        <v>2627.748398</v>
      </c>
      <c r="W82" s="127">
        <v>3129.487546</v>
      </c>
      <c r="X82" s="127">
        <v>3288.420038</v>
      </c>
      <c r="Y82" s="127">
        <v>3340.9316229999995</v>
      </c>
      <c r="Z82" s="127">
        <v>4103.164436000001</v>
      </c>
      <c r="AA82" s="127">
        <v>2357.154035</v>
      </c>
      <c r="AB82" s="127">
        <v>3399.721303</v>
      </c>
      <c r="AC82" s="127">
        <v>2786.3637969999995</v>
      </c>
      <c r="AD82" s="67">
        <v>2869.6372439999996</v>
      </c>
      <c r="AE82" s="132">
        <v>2400.142241</v>
      </c>
      <c r="AF82" s="127">
        <v>2357.154035</v>
      </c>
      <c r="AG82" s="132"/>
      <c r="AH82" s="72"/>
      <c r="AI82" s="72">
        <f>+AC82/AB82*100-100</f>
        <v>-18.041405495761026</v>
      </c>
      <c r="AJ82" s="72">
        <f>+AD82/AC82*100-100</f>
        <v>2.9886064084545723</v>
      </c>
      <c r="AK82" s="72">
        <f>AE82/AD82*100-100</f>
        <v>-16.36077883996127</v>
      </c>
      <c r="AL82" s="72">
        <f>AF82/AE82*100-100</f>
        <v>-1.7910690985584807</v>
      </c>
      <c r="AM82" s="72"/>
      <c r="AN82" s="18">
        <v>577.1407909999999</v>
      </c>
      <c r="AO82" s="18">
        <v>615.107986</v>
      </c>
      <c r="AP82" s="72"/>
      <c r="AQ82" s="18">
        <f t="shared" si="1"/>
        <v>6.578497931885058</v>
      </c>
      <c r="AR82" s="42" t="s">
        <v>168</v>
      </c>
      <c r="AS82" s="43" t="s">
        <v>224</v>
      </c>
      <c r="AT82" s="2"/>
    </row>
    <row r="83" spans="1:46" ht="21.75" customHeight="1">
      <c r="A83" s="39" t="s">
        <v>170</v>
      </c>
      <c r="B83" s="41" t="s">
        <v>211</v>
      </c>
      <c r="C83" s="34">
        <v>316.750616</v>
      </c>
      <c r="D83" s="34">
        <v>402.881842</v>
      </c>
      <c r="E83" s="34">
        <v>466.628806</v>
      </c>
      <c r="F83" s="34">
        <v>347.759537</v>
      </c>
      <c r="G83" s="34">
        <v>440.73427000000004</v>
      </c>
      <c r="H83" s="50">
        <v>537.302027</v>
      </c>
      <c r="I83" s="49">
        <v>633.78</v>
      </c>
      <c r="J83" s="51">
        <v>845.447378</v>
      </c>
      <c r="K83" s="49">
        <v>1162.049166</v>
      </c>
      <c r="L83" s="49">
        <v>1556.158317</v>
      </c>
      <c r="M83" s="50">
        <v>2348.598764</v>
      </c>
      <c r="N83" s="50">
        <v>3009.80025</v>
      </c>
      <c r="O83" s="49">
        <v>1206.086511</v>
      </c>
      <c r="P83" s="49">
        <v>1088.580528</v>
      </c>
      <c r="Q83" s="50">
        <v>1529.716419</v>
      </c>
      <c r="R83" s="50">
        <v>2501.2168680000004</v>
      </c>
      <c r="S83" s="50">
        <v>2970.943122</v>
      </c>
      <c r="T83" s="67">
        <v>3390.5580229999996</v>
      </c>
      <c r="U83" s="67">
        <v>4585.766993999999</v>
      </c>
      <c r="V83" s="127">
        <v>3867.827366</v>
      </c>
      <c r="W83" s="127">
        <v>4564.84587</v>
      </c>
      <c r="X83" s="127">
        <v>5245.778652</v>
      </c>
      <c r="Y83" s="127">
        <v>5863.006341</v>
      </c>
      <c r="Z83" s="127">
        <v>7234.9524710000005</v>
      </c>
      <c r="AA83" s="127">
        <v>5260.335099999999</v>
      </c>
      <c r="AB83" s="127">
        <v>7757.555880000002</v>
      </c>
      <c r="AC83" s="127">
        <v>7039.348525999999</v>
      </c>
      <c r="AD83" s="67">
        <v>7198.600633999999</v>
      </c>
      <c r="AE83" s="132">
        <v>5724.799766</v>
      </c>
      <c r="AF83" s="127">
        <v>5260.335099999999</v>
      </c>
      <c r="AG83" s="132"/>
      <c r="AH83" s="72"/>
      <c r="AI83" s="72">
        <f>+AC83/AB83*100-100</f>
        <v>-9.258165395258516</v>
      </c>
      <c r="AJ83" s="72">
        <f>+AD83/AC83*100-100</f>
        <v>2.262313158835653</v>
      </c>
      <c r="AK83" s="72">
        <f>AE83/AD83*100-100</f>
        <v>-20.473435643019727</v>
      </c>
      <c r="AL83" s="72">
        <f>AF83/AE83*100-100</f>
        <v>-8.113203692441616</v>
      </c>
      <c r="AM83" s="72"/>
      <c r="AN83" s="18">
        <v>1199.232824</v>
      </c>
      <c r="AO83" s="18">
        <v>1236.345685</v>
      </c>
      <c r="AP83" s="72"/>
      <c r="AQ83" s="18">
        <f t="shared" si="1"/>
        <v>3.0947169104504155</v>
      </c>
      <c r="AR83" s="42" t="s">
        <v>170</v>
      </c>
      <c r="AS83" s="43" t="s">
        <v>225</v>
      </c>
      <c r="AT83" s="2"/>
    </row>
    <row r="84" spans="1:46" ht="21.75" customHeight="1">
      <c r="A84" s="39" t="s">
        <v>171</v>
      </c>
      <c r="B84" s="41" t="s">
        <v>212</v>
      </c>
      <c r="C84" s="34">
        <v>651.4667830000001</v>
      </c>
      <c r="D84" s="34">
        <v>1177.518442</v>
      </c>
      <c r="E84" s="34">
        <v>1353.738979</v>
      </c>
      <c r="F84" s="34">
        <v>1346.497114</v>
      </c>
      <c r="G84" s="34">
        <v>1531.2585800000002</v>
      </c>
      <c r="H84" s="50">
        <v>1170.8719709999998</v>
      </c>
      <c r="I84" s="49">
        <v>1478.908</v>
      </c>
      <c r="J84" s="51">
        <v>2055.736459</v>
      </c>
      <c r="K84" s="49">
        <v>2563.527609</v>
      </c>
      <c r="L84" s="49">
        <v>2795.646274</v>
      </c>
      <c r="M84" s="50">
        <v>2552.952229</v>
      </c>
      <c r="N84" s="50">
        <v>2898.844066</v>
      </c>
      <c r="O84" s="49">
        <v>2142.512407</v>
      </c>
      <c r="P84" s="49">
        <v>2901.573583</v>
      </c>
      <c r="Q84" s="103">
        <v>3660.067994</v>
      </c>
      <c r="R84" s="103">
        <v>5458.628521</v>
      </c>
      <c r="S84" s="103">
        <v>6152.5787470000005</v>
      </c>
      <c r="T84" s="67">
        <v>6970.48439</v>
      </c>
      <c r="U84" s="67">
        <v>7945.690825999998</v>
      </c>
      <c r="V84" s="127">
        <v>6928.620983</v>
      </c>
      <c r="W84" s="127">
        <v>8423.456678999999</v>
      </c>
      <c r="X84" s="127">
        <v>10062.857831</v>
      </c>
      <c r="Y84" s="127">
        <v>8735.577904</v>
      </c>
      <c r="Z84" s="127">
        <v>9511.913488</v>
      </c>
      <c r="AA84" s="127">
        <v>8812.721853000001</v>
      </c>
      <c r="AB84" s="127">
        <v>8996.821322</v>
      </c>
      <c r="AC84" s="127">
        <v>10640.224676</v>
      </c>
      <c r="AD84" s="67">
        <v>12371.027789999998</v>
      </c>
      <c r="AE84" s="132">
        <v>10262.947275</v>
      </c>
      <c r="AF84" s="127">
        <v>8812.721853000001</v>
      </c>
      <c r="AG84" s="132"/>
      <c r="AH84" s="72"/>
      <c r="AI84" s="72">
        <f>+AC84/AB84*100-100</f>
        <v>18.266488742878238</v>
      </c>
      <c r="AJ84" s="72">
        <f>+AD84/AC84*100-100</f>
        <v>16.266603071869184</v>
      </c>
      <c r="AK84" s="72">
        <f>AE84/AD84*100-100</f>
        <v>-17.04046382228681</v>
      </c>
      <c r="AL84" s="72">
        <f>AF84/AE84*100-100</f>
        <v>-14.13069153665704</v>
      </c>
      <c r="AM84" s="72"/>
      <c r="AN84" s="18">
        <v>2121.861437</v>
      </c>
      <c r="AO84" s="18">
        <v>2307.350224</v>
      </c>
      <c r="AP84" s="72"/>
      <c r="AQ84" s="18">
        <f t="shared" si="1"/>
        <v>8.741795470973527</v>
      </c>
      <c r="AR84" s="42" t="s">
        <v>171</v>
      </c>
      <c r="AS84" s="43" t="s">
        <v>226</v>
      </c>
      <c r="AT84" s="2"/>
    </row>
    <row r="85" spans="1:46" ht="21.75" customHeight="1">
      <c r="A85" s="39" t="s">
        <v>172</v>
      </c>
      <c r="B85" s="41" t="s">
        <v>213</v>
      </c>
      <c r="C85" s="34">
        <v>343.454419</v>
      </c>
      <c r="D85" s="34">
        <v>1095.088859</v>
      </c>
      <c r="E85" s="34">
        <v>907.078241</v>
      </c>
      <c r="F85" s="34">
        <v>1239.812909</v>
      </c>
      <c r="G85" s="34">
        <v>2008.650142</v>
      </c>
      <c r="H85" s="50">
        <v>871.096981</v>
      </c>
      <c r="I85" s="49">
        <v>1521.723</v>
      </c>
      <c r="J85" s="51">
        <v>2633.791245</v>
      </c>
      <c r="K85" s="49">
        <v>4031.866159</v>
      </c>
      <c r="L85" s="49">
        <v>3677.557275</v>
      </c>
      <c r="M85" s="50">
        <v>3003.408031</v>
      </c>
      <c r="N85" s="50">
        <v>5432.164929</v>
      </c>
      <c r="O85" s="49">
        <v>1814.306687</v>
      </c>
      <c r="P85" s="49">
        <v>2298.876527</v>
      </c>
      <c r="Q85" s="50">
        <v>5341.977289</v>
      </c>
      <c r="R85" s="50">
        <v>10108.032717</v>
      </c>
      <c r="S85" s="50">
        <v>10378.775178</v>
      </c>
      <c r="T85" s="67">
        <v>11145.190723999998</v>
      </c>
      <c r="U85" s="67">
        <v>12035.389115000002</v>
      </c>
      <c r="V85" s="127">
        <v>8744.719706</v>
      </c>
      <c r="W85" s="127">
        <v>13174.430322</v>
      </c>
      <c r="X85" s="127">
        <v>16782.187439999998</v>
      </c>
      <c r="Y85" s="127">
        <v>14184.642588999997</v>
      </c>
      <c r="Z85" s="127">
        <v>17440.497575999998</v>
      </c>
      <c r="AA85" s="127">
        <v>9881.238121</v>
      </c>
      <c r="AB85" s="127">
        <v>17820.283977</v>
      </c>
      <c r="AC85" s="127">
        <v>17952.508570999995</v>
      </c>
      <c r="AD85" s="67">
        <v>17510.553645000004</v>
      </c>
      <c r="AE85" s="132">
        <v>14199.51636</v>
      </c>
      <c r="AF85" s="127">
        <v>9881.238121</v>
      </c>
      <c r="AG85" s="132"/>
      <c r="AH85" s="72"/>
      <c r="AI85" s="72">
        <f>+AC85/AB85*100-100</f>
        <v>0.7419892644284118</v>
      </c>
      <c r="AJ85" s="72">
        <f>+AD85/AC85*100-100</f>
        <v>-2.4618003899127103</v>
      </c>
      <c r="AK85" s="72">
        <f>AE85/AD85*100-100</f>
        <v>-18.908809807652446</v>
      </c>
      <c r="AL85" s="72">
        <f>AF85/AE85*100-100</f>
        <v>-30.4114459219511</v>
      </c>
      <c r="AM85" s="72"/>
      <c r="AN85" s="18">
        <v>2031.022455</v>
      </c>
      <c r="AO85" s="18">
        <v>2978.6971550000003</v>
      </c>
      <c r="AP85" s="72"/>
      <c r="AQ85" s="18">
        <f t="shared" si="1"/>
        <v>46.659981413154796</v>
      </c>
      <c r="AR85" s="42" t="s">
        <v>172</v>
      </c>
      <c r="AS85" s="43" t="s">
        <v>173</v>
      </c>
      <c r="AT85" s="2"/>
    </row>
    <row r="86" spans="1:46" ht="16.5">
      <c r="A86" s="39" t="s">
        <v>174</v>
      </c>
      <c r="B86" s="41" t="s">
        <v>175</v>
      </c>
      <c r="C86" s="34">
        <v>435.375257</v>
      </c>
      <c r="D86" s="34">
        <v>467.52307</v>
      </c>
      <c r="E86" s="34">
        <v>506.212505</v>
      </c>
      <c r="F86" s="34">
        <v>897.253336</v>
      </c>
      <c r="G86" s="34">
        <v>1864.500489</v>
      </c>
      <c r="H86" s="50">
        <v>1186.729476</v>
      </c>
      <c r="I86" s="49">
        <v>2022.762</v>
      </c>
      <c r="J86" s="51">
        <v>1432.054517</v>
      </c>
      <c r="K86" s="49">
        <v>1565.106138</v>
      </c>
      <c r="L86" s="49">
        <v>1157.288901</v>
      </c>
      <c r="M86" s="50">
        <v>907.197088</v>
      </c>
      <c r="N86" s="50">
        <v>1240.019236</v>
      </c>
      <c r="O86" s="49">
        <v>1023.426906</v>
      </c>
      <c r="P86" s="49">
        <v>830.873985</v>
      </c>
      <c r="Q86" s="50">
        <v>433.780205</v>
      </c>
      <c r="R86" s="50">
        <v>1706.7841560000002</v>
      </c>
      <c r="S86" s="50">
        <v>1557.5528259999999</v>
      </c>
      <c r="T86" s="67">
        <v>1916.8578649999997</v>
      </c>
      <c r="U86" s="67">
        <v>2023.865886</v>
      </c>
      <c r="V86" s="127">
        <v>2991.7473669999995</v>
      </c>
      <c r="W86" s="127">
        <v>4714.827227</v>
      </c>
      <c r="X86" s="127">
        <v>6176.5110540000005</v>
      </c>
      <c r="Y86" s="127">
        <v>4703.500717</v>
      </c>
      <c r="Z86" s="127">
        <v>3784.4217360000007</v>
      </c>
      <c r="AA86" s="127">
        <v>4731.136025000001</v>
      </c>
      <c r="AB86" s="127">
        <v>4668.995422</v>
      </c>
      <c r="AC86" s="127">
        <v>5130.246856</v>
      </c>
      <c r="AD86" s="67">
        <v>5789.0052860000005</v>
      </c>
      <c r="AE86" s="132">
        <v>3762.504936</v>
      </c>
      <c r="AF86" s="127">
        <v>4731.136025000001</v>
      </c>
      <c r="AG86" s="132"/>
      <c r="AH86" s="72"/>
      <c r="AI86" s="72">
        <f>+AC86/AB86*100-100</f>
        <v>9.879029476589608</v>
      </c>
      <c r="AJ86" s="72">
        <f>+AD86/AC86*100-100</f>
        <v>12.840677037393647</v>
      </c>
      <c r="AK86" s="72">
        <f>AE86/AD86*100-100</f>
        <v>-35.00602003077876</v>
      </c>
      <c r="AL86" s="72">
        <f>AF86/AE86*100-100</f>
        <v>25.744314106595525</v>
      </c>
      <c r="AM86" s="72"/>
      <c r="AN86" s="18">
        <v>1349.0026480000001</v>
      </c>
      <c r="AO86" s="18">
        <v>1518.8189020000002</v>
      </c>
      <c r="AP86" s="72"/>
      <c r="AQ86" s="18">
        <f t="shared" si="1"/>
        <v>12.588281739236443</v>
      </c>
      <c r="AR86" s="42" t="s">
        <v>174</v>
      </c>
      <c r="AS86" s="43" t="s">
        <v>176</v>
      </c>
      <c r="AT86" s="2"/>
    </row>
    <row r="87" spans="1:46" ht="16.5">
      <c r="A87" s="39"/>
      <c r="B87" s="41"/>
      <c r="C87" s="34"/>
      <c r="D87" s="34"/>
      <c r="E87" s="34"/>
      <c r="F87" s="34"/>
      <c r="G87" s="34"/>
      <c r="H87" s="50"/>
      <c r="I87" s="49"/>
      <c r="J87" s="51"/>
      <c r="K87" s="49"/>
      <c r="L87" s="49"/>
      <c r="M87" s="50"/>
      <c r="N87" s="50"/>
      <c r="O87" s="49"/>
      <c r="P87" s="49"/>
      <c r="Q87" s="50"/>
      <c r="R87" s="50"/>
      <c r="S87" s="50"/>
      <c r="T87" s="67"/>
      <c r="U87" s="67"/>
      <c r="V87" s="127"/>
      <c r="W87" s="127"/>
      <c r="X87" s="127"/>
      <c r="Y87" s="128"/>
      <c r="Z87" s="128"/>
      <c r="AA87" s="128"/>
      <c r="AB87" s="128"/>
      <c r="AC87" s="128"/>
      <c r="AD87" s="67"/>
      <c r="AE87" s="132"/>
      <c r="AF87" s="128"/>
      <c r="AG87" s="132"/>
      <c r="AH87" s="72"/>
      <c r="AI87" s="72"/>
      <c r="AJ87" s="72"/>
      <c r="AK87" s="72"/>
      <c r="AL87" s="72"/>
      <c r="AM87" s="72"/>
      <c r="AN87" s="18"/>
      <c r="AO87" s="18"/>
      <c r="AP87" s="72"/>
      <c r="AQ87" s="18"/>
      <c r="AR87" s="42"/>
      <c r="AS87" s="43"/>
      <c r="AT87" s="2"/>
    </row>
    <row r="88" spans="1:46" ht="16.5">
      <c r="A88" s="15" t="s">
        <v>177</v>
      </c>
      <c r="B88" s="8"/>
      <c r="C88" s="35">
        <v>492.00750200000004</v>
      </c>
      <c r="D88" s="35">
        <v>933.382746</v>
      </c>
      <c r="E88" s="35">
        <v>1109.1559000000002</v>
      </c>
      <c r="F88" s="35">
        <v>1184.118989</v>
      </c>
      <c r="G88" s="35">
        <v>1604.325413</v>
      </c>
      <c r="H88" s="49">
        <v>1186.28919</v>
      </c>
      <c r="I88" s="49">
        <v>1749.791</v>
      </c>
      <c r="J88" s="49">
        <v>2415.799162</v>
      </c>
      <c r="K88" s="63">
        <v>2915.959499</v>
      </c>
      <c r="L88" s="63">
        <v>3107.4772940000003</v>
      </c>
      <c r="M88" s="63">
        <v>2749.372743</v>
      </c>
      <c r="N88" s="63">
        <v>3381.2009609999996</v>
      </c>
      <c r="O88" s="63">
        <v>2695.8201879999997</v>
      </c>
      <c r="P88" s="63">
        <v>3253.250906</v>
      </c>
      <c r="Q88" s="64">
        <v>4078.936197</v>
      </c>
      <c r="R88" s="64">
        <v>5354.337808</v>
      </c>
      <c r="S88" s="64">
        <v>6705.894902</v>
      </c>
      <c r="T88" s="67">
        <v>7941.178973000001</v>
      </c>
      <c r="U88" s="67">
        <v>9873.923527</v>
      </c>
      <c r="V88" s="127">
        <v>9324.81955</v>
      </c>
      <c r="W88" s="127">
        <v>11638.121195</v>
      </c>
      <c r="X88" s="127">
        <v>14137.607922000003</v>
      </c>
      <c r="Y88" s="127">
        <v>13153.324796</v>
      </c>
      <c r="Z88" s="127">
        <v>15273.623488</v>
      </c>
      <c r="AA88" s="127">
        <v>12144.073398999999</v>
      </c>
      <c r="AB88" s="127">
        <v>13986.548929</v>
      </c>
      <c r="AC88" s="127">
        <v>13136.107316999998</v>
      </c>
      <c r="AD88" s="67">
        <v>13354.643543</v>
      </c>
      <c r="AE88" s="132">
        <v>12807.668272000003</v>
      </c>
      <c r="AF88" s="127">
        <v>12144.073398999999</v>
      </c>
      <c r="AG88" s="132"/>
      <c r="AH88" s="72"/>
      <c r="AI88" s="72">
        <f>+AC88/AB88*100-100</f>
        <v>-6.080424959131108</v>
      </c>
      <c r="AJ88" s="72">
        <f>+AD88/AC88*100-100</f>
        <v>1.66363002924912</v>
      </c>
      <c r="AK88" s="72">
        <f>AE88/AD88*100-100</f>
        <v>-4.095768406238747</v>
      </c>
      <c r="AL88" s="72">
        <f>AF88/AE88*100-100</f>
        <v>-5.1812309540429595</v>
      </c>
      <c r="AM88" s="72"/>
      <c r="AN88" s="18">
        <v>2902.8962600000004</v>
      </c>
      <c r="AO88" s="18">
        <v>2993.586369</v>
      </c>
      <c r="AP88" s="72"/>
      <c r="AQ88" s="18">
        <f t="shared" si="1"/>
        <v>3.124125041933109</v>
      </c>
      <c r="AR88" s="11" t="s">
        <v>178</v>
      </c>
      <c r="AS88" s="26"/>
      <c r="AT88" s="2"/>
    </row>
    <row r="89" spans="1:46" ht="21.75" customHeight="1">
      <c r="A89" s="39" t="s">
        <v>179</v>
      </c>
      <c r="B89" s="41" t="s">
        <v>217</v>
      </c>
      <c r="C89" s="34">
        <v>9.881641</v>
      </c>
      <c r="D89" s="34">
        <v>36.207797</v>
      </c>
      <c r="E89" s="34">
        <v>40.489017</v>
      </c>
      <c r="F89" s="34">
        <v>44.304573</v>
      </c>
      <c r="G89" s="34">
        <v>67.32464599999999</v>
      </c>
      <c r="H89" s="50">
        <v>44.726361</v>
      </c>
      <c r="I89" s="49">
        <v>104.107</v>
      </c>
      <c r="J89" s="51">
        <v>144.369752</v>
      </c>
      <c r="K89" s="49">
        <v>154.971411</v>
      </c>
      <c r="L89" s="49">
        <v>207.970075</v>
      </c>
      <c r="M89" s="50">
        <v>193.398828</v>
      </c>
      <c r="N89" s="50">
        <v>206.619804</v>
      </c>
      <c r="O89" s="49">
        <v>113.242166</v>
      </c>
      <c r="P89" s="49">
        <v>130.841562</v>
      </c>
      <c r="Q89" s="50">
        <v>201.115346</v>
      </c>
      <c r="R89" s="50">
        <v>289.63469299999997</v>
      </c>
      <c r="S89" s="50">
        <v>374.691959</v>
      </c>
      <c r="T89" s="67">
        <v>522.72685</v>
      </c>
      <c r="U89" s="67">
        <v>567.549055</v>
      </c>
      <c r="V89" s="127">
        <v>406.6006469999999</v>
      </c>
      <c r="W89" s="127">
        <v>560.1563570000001</v>
      </c>
      <c r="X89" s="127">
        <v>758.389423</v>
      </c>
      <c r="Y89" s="127">
        <v>665.441308</v>
      </c>
      <c r="Z89" s="127">
        <v>816.6520820000001</v>
      </c>
      <c r="AA89" s="127">
        <v>343.00643899999994</v>
      </c>
      <c r="AB89" s="127">
        <v>732.6676230000002</v>
      </c>
      <c r="AC89" s="127">
        <v>586.470388</v>
      </c>
      <c r="AD89" s="67">
        <v>548.5318129999999</v>
      </c>
      <c r="AE89" s="132">
        <v>462.25817900000004</v>
      </c>
      <c r="AF89" s="127">
        <v>343.00643899999994</v>
      </c>
      <c r="AG89" s="132"/>
      <c r="AH89" s="72"/>
      <c r="AI89" s="72">
        <f>+AC89/AB89*100-100</f>
        <v>-19.954100660457357</v>
      </c>
      <c r="AJ89" s="72">
        <f>+AD89/AC89*100-100</f>
        <v>-6.468966852594107</v>
      </c>
      <c r="AK89" s="72">
        <f>AE89/AD89*100-100</f>
        <v>-15.728100349942679</v>
      </c>
      <c r="AL89" s="72">
        <f>AF89/AE89*100-100</f>
        <v>-25.797648460861538</v>
      </c>
      <c r="AM89" s="72"/>
      <c r="AN89" s="18">
        <v>71.06309999999999</v>
      </c>
      <c r="AO89" s="18">
        <v>98.166002</v>
      </c>
      <c r="AP89" s="72"/>
      <c r="AQ89" s="18">
        <f t="shared" si="1"/>
        <v>38.139205860706916</v>
      </c>
      <c r="AR89" s="42" t="s">
        <v>179</v>
      </c>
      <c r="AS89" s="43" t="s">
        <v>227</v>
      </c>
      <c r="AT89" s="2"/>
    </row>
    <row r="90" spans="1:46" ht="21.75" customHeight="1">
      <c r="A90" s="39" t="s">
        <v>180</v>
      </c>
      <c r="B90" s="41" t="s">
        <v>181</v>
      </c>
      <c r="C90" s="34">
        <v>4.939092</v>
      </c>
      <c r="D90" s="34">
        <v>22.81476</v>
      </c>
      <c r="E90" s="34">
        <v>22.136928</v>
      </c>
      <c r="F90" s="34">
        <v>37.933978</v>
      </c>
      <c r="G90" s="34">
        <v>49.740339</v>
      </c>
      <c r="H90" s="50">
        <v>38.356508999999996</v>
      </c>
      <c r="I90" s="49">
        <v>68.587</v>
      </c>
      <c r="J90" s="51">
        <v>127.298429</v>
      </c>
      <c r="K90" s="49">
        <v>160.913472</v>
      </c>
      <c r="L90" s="49">
        <v>178.75844</v>
      </c>
      <c r="M90" s="50">
        <v>148.470503</v>
      </c>
      <c r="N90" s="50">
        <v>186.462701</v>
      </c>
      <c r="O90" s="49">
        <v>115.381405</v>
      </c>
      <c r="P90" s="49">
        <v>125.607871</v>
      </c>
      <c r="Q90" s="50">
        <v>170.386704</v>
      </c>
      <c r="R90" s="50">
        <v>282.767518</v>
      </c>
      <c r="S90" s="50">
        <v>365.047853</v>
      </c>
      <c r="T90" s="67">
        <v>514.1644660000001</v>
      </c>
      <c r="U90" s="67">
        <v>680.8464329999999</v>
      </c>
      <c r="V90" s="127">
        <v>548.190418</v>
      </c>
      <c r="W90" s="127">
        <v>711.27815</v>
      </c>
      <c r="X90" s="127">
        <v>909.094993</v>
      </c>
      <c r="Y90" s="127">
        <v>790.3581949999999</v>
      </c>
      <c r="Z90" s="127">
        <v>910.436689</v>
      </c>
      <c r="AA90" s="127">
        <v>533.5535629999999</v>
      </c>
      <c r="AB90" s="127">
        <v>796.400289</v>
      </c>
      <c r="AC90" s="127">
        <v>584.1684570000001</v>
      </c>
      <c r="AD90" s="67">
        <v>591.60513</v>
      </c>
      <c r="AE90" s="132">
        <v>578.412519</v>
      </c>
      <c r="AF90" s="127">
        <v>533.5535629999999</v>
      </c>
      <c r="AG90" s="132"/>
      <c r="AH90" s="72"/>
      <c r="AI90" s="72">
        <f>+AC90/AB90*100-100</f>
        <v>-26.64888937527745</v>
      </c>
      <c r="AJ90" s="72">
        <f>+AD90/AC90*100-100</f>
        <v>1.2730356990158214</v>
      </c>
      <c r="AK90" s="72">
        <f>AE90/AD90*100-100</f>
        <v>-2.2299689997617236</v>
      </c>
      <c r="AL90" s="72">
        <f>AF90/AE90*100-100</f>
        <v>-7.755529924828622</v>
      </c>
      <c r="AM90" s="72"/>
      <c r="AN90" s="18">
        <v>124.768035</v>
      </c>
      <c r="AO90" s="18">
        <v>135.86163</v>
      </c>
      <c r="AP90" s="72"/>
      <c r="AQ90" s="18">
        <f t="shared" si="1"/>
        <v>8.891375904092738</v>
      </c>
      <c r="AR90" s="42" t="s">
        <v>180</v>
      </c>
      <c r="AS90" s="43" t="s">
        <v>182</v>
      </c>
      <c r="AT90" s="2"/>
    </row>
    <row r="91" spans="1:46" ht="21.75" customHeight="1">
      <c r="A91" s="39" t="s">
        <v>183</v>
      </c>
      <c r="B91" s="41" t="s">
        <v>184</v>
      </c>
      <c r="C91" s="34">
        <v>1.36698</v>
      </c>
      <c r="D91" s="34">
        <v>2.592485</v>
      </c>
      <c r="E91" s="34">
        <v>2.580072</v>
      </c>
      <c r="F91" s="34">
        <v>3.518604</v>
      </c>
      <c r="G91" s="34">
        <v>5.245216</v>
      </c>
      <c r="H91" s="50">
        <v>3.693498</v>
      </c>
      <c r="I91" s="49">
        <v>6.811</v>
      </c>
      <c r="J91" s="51">
        <v>19.266091</v>
      </c>
      <c r="K91" s="49">
        <v>21.451891</v>
      </c>
      <c r="L91" s="49">
        <v>31.48396</v>
      </c>
      <c r="M91" s="50">
        <v>28.961728</v>
      </c>
      <c r="N91" s="50">
        <v>34.009589</v>
      </c>
      <c r="O91" s="49">
        <v>27.79626</v>
      </c>
      <c r="P91" s="49">
        <v>36.829426</v>
      </c>
      <c r="Q91" s="50">
        <v>56.79782</v>
      </c>
      <c r="R91" s="50">
        <v>122.76666100000001</v>
      </c>
      <c r="S91" s="50">
        <v>231.75646700000001</v>
      </c>
      <c r="T91" s="67">
        <v>296.367076</v>
      </c>
      <c r="U91" s="67">
        <v>390.63999800000005</v>
      </c>
      <c r="V91" s="127">
        <v>222.69937</v>
      </c>
      <c r="W91" s="127">
        <v>264.74752</v>
      </c>
      <c r="X91" s="127">
        <v>353.408622</v>
      </c>
      <c r="Y91" s="127">
        <v>334.646269</v>
      </c>
      <c r="Z91" s="127">
        <v>441.5329730000001</v>
      </c>
      <c r="AA91" s="127">
        <v>249.57516099999992</v>
      </c>
      <c r="AB91" s="127">
        <v>383.96973199999996</v>
      </c>
      <c r="AC91" s="127">
        <v>276.636211</v>
      </c>
      <c r="AD91" s="67">
        <v>257.36588499999993</v>
      </c>
      <c r="AE91" s="132">
        <v>239.164251</v>
      </c>
      <c r="AF91" s="127">
        <v>249.57516099999992</v>
      </c>
      <c r="AG91" s="132"/>
      <c r="AH91" s="72"/>
      <c r="AI91" s="72">
        <f>+AC91/AB91*100-100</f>
        <v>-27.9536411479434</v>
      </c>
      <c r="AJ91" s="72">
        <f>+AD91/AC91*100-100</f>
        <v>-6.965944888538132</v>
      </c>
      <c r="AK91" s="72">
        <f>AE91/AD91*100-100</f>
        <v>-7.072279218358688</v>
      </c>
      <c r="AL91" s="72">
        <f>AF91/AE91*100-100</f>
        <v>4.3530376954204115</v>
      </c>
      <c r="AM91" s="72"/>
      <c r="AN91" s="18">
        <v>52.164767999999995</v>
      </c>
      <c r="AO91" s="18">
        <v>61.539807</v>
      </c>
      <c r="AP91" s="72"/>
      <c r="AQ91" s="18">
        <f t="shared" si="1"/>
        <v>17.97197487775659</v>
      </c>
      <c r="AR91" s="42" t="s">
        <v>183</v>
      </c>
      <c r="AS91" s="43" t="s">
        <v>185</v>
      </c>
      <c r="AT91" s="2"/>
    </row>
    <row r="92" spans="1:46" ht="21.75" customHeight="1">
      <c r="A92" s="39" t="s">
        <v>186</v>
      </c>
      <c r="B92" s="41" t="s">
        <v>187</v>
      </c>
      <c r="C92" s="34">
        <v>5.550895000000001</v>
      </c>
      <c r="D92" s="34">
        <v>16.125014999999998</v>
      </c>
      <c r="E92" s="34">
        <v>26.121865000000003</v>
      </c>
      <c r="F92" s="34">
        <v>29.471456999999997</v>
      </c>
      <c r="G92" s="34">
        <v>45.615097999999996</v>
      </c>
      <c r="H92" s="50">
        <v>35.181963</v>
      </c>
      <c r="I92" s="49">
        <v>48.956</v>
      </c>
      <c r="J92" s="51">
        <v>170.781582</v>
      </c>
      <c r="K92" s="49">
        <v>232.654163</v>
      </c>
      <c r="L92" s="49">
        <v>242.755643</v>
      </c>
      <c r="M92" s="50">
        <v>208.117164</v>
      </c>
      <c r="N92" s="50">
        <v>264.291093</v>
      </c>
      <c r="O92" s="49">
        <v>238.876428</v>
      </c>
      <c r="P92" s="49">
        <v>283.292096</v>
      </c>
      <c r="Q92" s="50">
        <v>422.444539</v>
      </c>
      <c r="R92" s="50">
        <v>651.3482119999999</v>
      </c>
      <c r="S92" s="50">
        <v>787.8407520000001</v>
      </c>
      <c r="T92" s="67">
        <v>1097.719019</v>
      </c>
      <c r="U92" s="67">
        <v>1566.561016</v>
      </c>
      <c r="V92" s="127">
        <v>2147.856859</v>
      </c>
      <c r="W92" s="127">
        <v>2835.2386239999996</v>
      </c>
      <c r="X92" s="127">
        <v>3271.4001350000003</v>
      </c>
      <c r="Y92" s="127">
        <v>2677.192835</v>
      </c>
      <c r="Z92" s="127">
        <v>2899.744473</v>
      </c>
      <c r="AA92" s="127">
        <v>1757.913118</v>
      </c>
      <c r="AB92" s="127">
        <v>2693.834893</v>
      </c>
      <c r="AC92" s="127">
        <v>2533.0367260000003</v>
      </c>
      <c r="AD92" s="67">
        <v>2332.285237</v>
      </c>
      <c r="AE92" s="132">
        <v>2143.396848</v>
      </c>
      <c r="AF92" s="127">
        <v>1757.913118</v>
      </c>
      <c r="AG92" s="132"/>
      <c r="AH92" s="72"/>
      <c r="AI92" s="72">
        <f>+AC92/AB92*100-100</f>
        <v>-5.969117387922992</v>
      </c>
      <c r="AJ92" s="72">
        <f>+AD92/AC92*100-100</f>
        <v>-7.925328793673401</v>
      </c>
      <c r="AK92" s="72">
        <f>AE92/AD92*100-100</f>
        <v>-8.09885454846706</v>
      </c>
      <c r="AL92" s="72">
        <f>AF92/AE92*100-100</f>
        <v>-17.984711060842244</v>
      </c>
      <c r="AM92" s="72"/>
      <c r="AN92" s="18">
        <v>392.27423600000003</v>
      </c>
      <c r="AO92" s="18">
        <v>429.70033500000005</v>
      </c>
      <c r="AP92" s="72"/>
      <c r="AQ92" s="18">
        <f t="shared" si="1"/>
        <v>9.540799666486386</v>
      </c>
      <c r="AR92" s="42" t="s">
        <v>186</v>
      </c>
      <c r="AS92" s="43" t="s">
        <v>188</v>
      </c>
      <c r="AT92" s="2"/>
    </row>
    <row r="93" spans="1:46" ht="21.75" customHeight="1">
      <c r="A93" s="39" t="s">
        <v>189</v>
      </c>
      <c r="B93" s="41" t="s">
        <v>190</v>
      </c>
      <c r="C93" s="34">
        <v>8.374782999999999</v>
      </c>
      <c r="D93" s="34">
        <v>26.992922</v>
      </c>
      <c r="E93" s="34">
        <v>33.732559</v>
      </c>
      <c r="F93" s="34">
        <v>25.043162</v>
      </c>
      <c r="G93" s="34">
        <v>45.129221</v>
      </c>
      <c r="H93" s="50">
        <v>28.158629</v>
      </c>
      <c r="I93" s="49">
        <v>45.631</v>
      </c>
      <c r="J93" s="51">
        <v>98.9922</v>
      </c>
      <c r="K93" s="49">
        <v>135.245675</v>
      </c>
      <c r="L93" s="49">
        <v>128.397414</v>
      </c>
      <c r="M93" s="50">
        <v>79.747307</v>
      </c>
      <c r="N93" s="50">
        <v>116.317967</v>
      </c>
      <c r="O93" s="49">
        <v>84.222227</v>
      </c>
      <c r="P93" s="49">
        <v>116.478775</v>
      </c>
      <c r="Q93" s="50">
        <v>191.057766</v>
      </c>
      <c r="R93" s="50">
        <v>303.284161</v>
      </c>
      <c r="S93" s="50">
        <v>412.78628000000003</v>
      </c>
      <c r="T93" s="67">
        <v>514.969515</v>
      </c>
      <c r="U93" s="67">
        <v>569.9287589999999</v>
      </c>
      <c r="V93" s="127">
        <v>539.4677439999999</v>
      </c>
      <c r="W93" s="127">
        <v>659.67391</v>
      </c>
      <c r="X93" s="127">
        <v>871.463821</v>
      </c>
      <c r="Y93" s="127">
        <v>863.6822200000003</v>
      </c>
      <c r="Z93" s="127">
        <v>1020.115408</v>
      </c>
      <c r="AA93" s="127">
        <v>539.194953</v>
      </c>
      <c r="AB93" s="127">
        <v>817.755397</v>
      </c>
      <c r="AC93" s="127">
        <v>758.740954</v>
      </c>
      <c r="AD93" s="67">
        <v>688.6053480000002</v>
      </c>
      <c r="AE93" s="132">
        <v>673.5719180000001</v>
      </c>
      <c r="AF93" s="127">
        <v>539.194953</v>
      </c>
      <c r="AG93" s="132"/>
      <c r="AH93" s="72"/>
      <c r="AI93" s="72">
        <f>+AC93/AB93*100-100</f>
        <v>-7.216637544246012</v>
      </c>
      <c r="AJ93" s="72">
        <f>+AD93/AC93*100-100</f>
        <v>-9.243682660103218</v>
      </c>
      <c r="AK93" s="72">
        <f>AE93/AD93*100-100</f>
        <v>-2.18317067151213</v>
      </c>
      <c r="AL93" s="72">
        <f>AF93/AE93*100-100</f>
        <v>-19.94990607669604</v>
      </c>
      <c r="AM93" s="72"/>
      <c r="AN93" s="18">
        <v>141.575386</v>
      </c>
      <c r="AO93" s="18">
        <v>183.688247</v>
      </c>
      <c r="AP93" s="72"/>
      <c r="AQ93" s="18">
        <f t="shared" si="1"/>
        <v>29.74589170464983</v>
      </c>
      <c r="AR93" s="42" t="s">
        <v>189</v>
      </c>
      <c r="AS93" s="43" t="s">
        <v>191</v>
      </c>
      <c r="AT93" s="2"/>
    </row>
    <row r="94" spans="1:46" ht="21.75" customHeight="1">
      <c r="A94" s="39" t="s">
        <v>192</v>
      </c>
      <c r="B94" s="41" t="s">
        <v>218</v>
      </c>
      <c r="C94" s="34">
        <v>209.22527100000002</v>
      </c>
      <c r="D94" s="34">
        <v>371.035253</v>
      </c>
      <c r="E94" s="34">
        <v>394.494306</v>
      </c>
      <c r="F94" s="34">
        <v>424.52281400000004</v>
      </c>
      <c r="G94" s="34">
        <v>528.273073</v>
      </c>
      <c r="H94" s="50">
        <v>403.89572999999996</v>
      </c>
      <c r="I94" s="49">
        <v>558.223</v>
      </c>
      <c r="J94" s="51">
        <v>649.993647</v>
      </c>
      <c r="K94" s="49">
        <v>732.144932</v>
      </c>
      <c r="L94" s="49">
        <v>753.344514</v>
      </c>
      <c r="M94" s="50">
        <v>674.851103</v>
      </c>
      <c r="N94" s="50">
        <v>836.226302</v>
      </c>
      <c r="O94" s="49">
        <v>625.333738</v>
      </c>
      <c r="P94" s="49">
        <v>749.85413</v>
      </c>
      <c r="Q94" s="50">
        <v>945.804482</v>
      </c>
      <c r="R94" s="50">
        <v>1304.938959</v>
      </c>
      <c r="S94" s="50">
        <v>1681.1365380000002</v>
      </c>
      <c r="T94" s="67">
        <v>1800.485008</v>
      </c>
      <c r="U94" s="67">
        <v>2099.733101</v>
      </c>
      <c r="V94" s="127">
        <v>1985.4533930000002</v>
      </c>
      <c r="W94" s="127">
        <v>2453.475555</v>
      </c>
      <c r="X94" s="127">
        <v>2974.6535190000004</v>
      </c>
      <c r="Y94" s="127">
        <v>2933.7899099999995</v>
      </c>
      <c r="Z94" s="127">
        <v>3402.7970520000003</v>
      </c>
      <c r="AA94" s="127">
        <v>3581.6242040000006</v>
      </c>
      <c r="AB94" s="127">
        <v>3495.156328</v>
      </c>
      <c r="AC94" s="127">
        <v>3522.082864</v>
      </c>
      <c r="AD94" s="67">
        <v>3881.639821</v>
      </c>
      <c r="AE94" s="132">
        <v>3700.9112010000003</v>
      </c>
      <c r="AF94" s="127">
        <v>3581.6242040000006</v>
      </c>
      <c r="AG94" s="132"/>
      <c r="AH94" s="72"/>
      <c r="AI94" s="72">
        <f>+AC94/AB94*100-100</f>
        <v>0.7703957555285541</v>
      </c>
      <c r="AJ94" s="72">
        <f>+AD94/AC94*100-100</f>
        <v>10.208645590798355</v>
      </c>
      <c r="AK94" s="72">
        <f>AE94/AD94*100-100</f>
        <v>-4.655986344282709</v>
      </c>
      <c r="AL94" s="72">
        <f>AF94/AE94*100-100</f>
        <v>-3.2231791178282805</v>
      </c>
      <c r="AM94" s="72"/>
      <c r="AN94" s="18">
        <v>829.8445759999998</v>
      </c>
      <c r="AO94" s="18">
        <v>897.4679150000001</v>
      </c>
      <c r="AP94" s="72"/>
      <c r="AQ94" s="18">
        <f t="shared" si="1"/>
        <v>8.148916189337148</v>
      </c>
      <c r="AR94" s="42" t="s">
        <v>192</v>
      </c>
      <c r="AS94" s="43" t="s">
        <v>228</v>
      </c>
      <c r="AT94" s="2"/>
    </row>
    <row r="95" spans="1:46" ht="21.75" customHeight="1">
      <c r="A95" s="39" t="s">
        <v>193</v>
      </c>
      <c r="B95" s="41" t="s">
        <v>219</v>
      </c>
      <c r="C95" s="34">
        <v>107.39993799999999</v>
      </c>
      <c r="D95" s="34">
        <v>172.54678700000002</v>
      </c>
      <c r="E95" s="34">
        <v>177.290861</v>
      </c>
      <c r="F95" s="34">
        <v>187.704067</v>
      </c>
      <c r="G95" s="34">
        <v>236.11169</v>
      </c>
      <c r="H95" s="50">
        <v>178.63602</v>
      </c>
      <c r="I95" s="49">
        <v>265.14</v>
      </c>
      <c r="J95" s="51">
        <v>339.980048</v>
      </c>
      <c r="K95" s="49">
        <v>377.0679</v>
      </c>
      <c r="L95" s="49">
        <v>369.259263</v>
      </c>
      <c r="M95" s="50">
        <v>327.085595</v>
      </c>
      <c r="N95" s="50">
        <v>366.689809</v>
      </c>
      <c r="O95" s="49">
        <v>262.735677</v>
      </c>
      <c r="P95" s="49">
        <v>305.099057</v>
      </c>
      <c r="Q95" s="103">
        <v>388.090983</v>
      </c>
      <c r="R95" s="103">
        <v>525.063495</v>
      </c>
      <c r="S95" s="103">
        <v>594.122544</v>
      </c>
      <c r="T95" s="67">
        <v>608.196447</v>
      </c>
      <c r="U95" s="67">
        <v>698.5502170000001</v>
      </c>
      <c r="V95" s="127">
        <v>619.0746680000001</v>
      </c>
      <c r="W95" s="127">
        <v>754.758795</v>
      </c>
      <c r="X95" s="127">
        <v>906.9979179999999</v>
      </c>
      <c r="Y95" s="127">
        <v>846.0516280000002</v>
      </c>
      <c r="Z95" s="127">
        <v>976.3582959999999</v>
      </c>
      <c r="AA95" s="127">
        <v>727.7596340000001</v>
      </c>
      <c r="AB95" s="127">
        <v>894.7067569999998</v>
      </c>
      <c r="AC95" s="127">
        <v>830.4702460000001</v>
      </c>
      <c r="AD95" s="67">
        <v>864.7650400000002</v>
      </c>
      <c r="AE95" s="132">
        <v>802.7115069999999</v>
      </c>
      <c r="AF95" s="127">
        <v>727.7596340000001</v>
      </c>
      <c r="AG95" s="132"/>
      <c r="AH95" s="72"/>
      <c r="AI95" s="72">
        <f>+AC95/AB95*100-100</f>
        <v>-7.179616170038571</v>
      </c>
      <c r="AJ95" s="72">
        <f>+AD95/AC95*100-100</f>
        <v>4.129563240246426</v>
      </c>
      <c r="AK95" s="72">
        <f>AE95/AD95*100-100</f>
        <v>-7.1757679982068225</v>
      </c>
      <c r="AL95" s="72">
        <f>AF95/AE95*100-100</f>
        <v>-9.33733630904581</v>
      </c>
      <c r="AM95" s="72"/>
      <c r="AN95" s="18">
        <v>178.36964600000002</v>
      </c>
      <c r="AO95" s="18">
        <v>201.86137100000002</v>
      </c>
      <c r="AP95" s="72"/>
      <c r="AQ95" s="18">
        <f t="shared" si="1"/>
        <v>13.170248148611563</v>
      </c>
      <c r="AR95" s="42" t="s">
        <v>193</v>
      </c>
      <c r="AS95" s="43" t="s">
        <v>229</v>
      </c>
      <c r="AT95" s="2"/>
    </row>
    <row r="96" spans="1:46" ht="16.5">
      <c r="A96" s="39" t="s">
        <v>194</v>
      </c>
      <c r="B96" s="41" t="s">
        <v>195</v>
      </c>
      <c r="C96" s="34">
        <v>145.268902</v>
      </c>
      <c r="D96" s="34">
        <v>285.067727</v>
      </c>
      <c r="E96" s="34">
        <v>412.310292</v>
      </c>
      <c r="F96" s="34">
        <v>431.62033399999996</v>
      </c>
      <c r="G96" s="34">
        <v>626.88613</v>
      </c>
      <c r="H96" s="50">
        <v>453.64047999999997</v>
      </c>
      <c r="I96" s="49">
        <v>652.336</v>
      </c>
      <c r="J96" s="51">
        <v>865.117413</v>
      </c>
      <c r="K96" s="49">
        <v>1101.510055</v>
      </c>
      <c r="L96" s="49">
        <v>1195.507985</v>
      </c>
      <c r="M96" s="50">
        <v>1088.740515</v>
      </c>
      <c r="N96" s="50">
        <v>1370.583696</v>
      </c>
      <c r="O96" s="49">
        <v>1228.232287</v>
      </c>
      <c r="P96" s="49">
        <v>1505.247989</v>
      </c>
      <c r="Q96" s="103">
        <v>1703.238557</v>
      </c>
      <c r="R96" s="103">
        <v>1874.534109</v>
      </c>
      <c r="S96" s="103">
        <v>2258.5125089999997</v>
      </c>
      <c r="T96" s="67">
        <v>2586.550592</v>
      </c>
      <c r="U96" s="67">
        <v>3300.1149480000004</v>
      </c>
      <c r="V96" s="127">
        <v>2855.4764510000005</v>
      </c>
      <c r="W96" s="127">
        <v>3398.792284</v>
      </c>
      <c r="X96" s="127">
        <v>4092.1994910000003</v>
      </c>
      <c r="Y96" s="127">
        <v>4042.1624309999997</v>
      </c>
      <c r="Z96" s="127">
        <v>4805.9865150000005</v>
      </c>
      <c r="AA96" s="127">
        <v>4411.446327</v>
      </c>
      <c r="AB96" s="127">
        <v>4172.0579099999995</v>
      </c>
      <c r="AC96" s="127">
        <v>4044.5014709999996</v>
      </c>
      <c r="AD96" s="67">
        <v>4189.845269</v>
      </c>
      <c r="AE96" s="132">
        <v>4207.241848999999</v>
      </c>
      <c r="AF96" s="127">
        <v>4411.446327</v>
      </c>
      <c r="AG96" s="132"/>
      <c r="AH96" s="72"/>
      <c r="AI96" s="72">
        <f>+AC96/AB96*100-100</f>
        <v>-3.057398572878384</v>
      </c>
      <c r="AJ96" s="72">
        <f>+AD96/AC96*100-100</f>
        <v>3.5936146652967977</v>
      </c>
      <c r="AK96" s="72">
        <f>AE96/AD96*100-100</f>
        <v>0.4152081731684234</v>
      </c>
      <c r="AL96" s="72">
        <f>AF96/AE96*100-100</f>
        <v>4.853642489046294</v>
      </c>
      <c r="AM96" s="72"/>
      <c r="AN96" s="18">
        <v>1112.8365129999997</v>
      </c>
      <c r="AO96" s="18">
        <v>985.3010619999999</v>
      </c>
      <c r="AP96" s="72"/>
      <c r="AQ96" s="18">
        <f t="shared" si="1"/>
        <v>-11.460394182806606</v>
      </c>
      <c r="AR96" s="42" t="s">
        <v>194</v>
      </c>
      <c r="AS96" s="43" t="s">
        <v>196</v>
      </c>
      <c r="AT96" s="2"/>
    </row>
    <row r="97" spans="1:46" ht="16.5">
      <c r="A97" s="39"/>
      <c r="B97" s="41"/>
      <c r="C97" s="34"/>
      <c r="D97" s="34"/>
      <c r="E97" s="34"/>
      <c r="F97" s="34"/>
      <c r="G97" s="34"/>
      <c r="H97" s="50"/>
      <c r="I97" s="49"/>
      <c r="J97" s="51"/>
      <c r="K97" s="49"/>
      <c r="L97" s="49"/>
      <c r="M97" s="50"/>
      <c r="N97" s="50"/>
      <c r="O97" s="49"/>
      <c r="P97" s="49"/>
      <c r="Q97" s="103"/>
      <c r="R97" s="103"/>
      <c r="S97" s="103"/>
      <c r="T97" s="67"/>
      <c r="U97" s="67"/>
      <c r="V97" s="127"/>
      <c r="W97" s="127"/>
      <c r="X97" s="127"/>
      <c r="Y97" s="128"/>
      <c r="Z97" s="128"/>
      <c r="AA97" s="128"/>
      <c r="AB97" s="128"/>
      <c r="AC97" s="128"/>
      <c r="AD97" s="67"/>
      <c r="AE97" s="132"/>
      <c r="AF97" s="128"/>
      <c r="AG97" s="132"/>
      <c r="AH97" s="72"/>
      <c r="AI97" s="72"/>
      <c r="AJ97" s="72"/>
      <c r="AK97" s="72"/>
      <c r="AL97" s="72"/>
      <c r="AM97" s="72"/>
      <c r="AN97" s="18"/>
      <c r="AO97" s="18"/>
      <c r="AP97" s="72"/>
      <c r="AQ97" s="18"/>
      <c r="AR97" s="42"/>
      <c r="AS97" s="43"/>
      <c r="AT97" s="2"/>
    </row>
    <row r="98" spans="1:46" ht="16.5">
      <c r="A98" s="16" t="s">
        <v>220</v>
      </c>
      <c r="B98" s="8"/>
      <c r="C98" s="34">
        <v>3.0706390000000003</v>
      </c>
      <c r="D98" s="34">
        <v>0.6578229999999999</v>
      </c>
      <c r="E98" s="34">
        <v>0.082261</v>
      </c>
      <c r="F98" s="34">
        <v>0.137167</v>
      </c>
      <c r="G98" s="34">
        <v>0.171108</v>
      </c>
      <c r="H98" s="50">
        <v>0.17253</v>
      </c>
      <c r="I98" s="49">
        <v>0.116</v>
      </c>
      <c r="J98" s="49">
        <v>357.06589999999414</v>
      </c>
      <c r="K98" s="63">
        <v>0.178144</v>
      </c>
      <c r="L98" s="63">
        <v>0.175583</v>
      </c>
      <c r="M98" s="65">
        <v>0.017015</v>
      </c>
      <c r="N98" s="65">
        <v>0.03463</v>
      </c>
      <c r="O98" s="63">
        <v>989.378625</v>
      </c>
      <c r="P98" s="63">
        <v>1407.922896</v>
      </c>
      <c r="Q98" s="64">
        <v>2598.427042</v>
      </c>
      <c r="R98" s="64">
        <v>3750.2084180000006</v>
      </c>
      <c r="S98" s="64">
        <v>4036.866306</v>
      </c>
      <c r="T98" s="67">
        <v>4299.040635</v>
      </c>
      <c r="U98" s="67">
        <v>5672.150173999999</v>
      </c>
      <c r="V98" s="127">
        <v>2061.7868259999996</v>
      </c>
      <c r="W98" s="127">
        <v>2888.317975</v>
      </c>
      <c r="X98" s="127">
        <v>6726.340941</v>
      </c>
      <c r="Y98" s="127">
        <v>8392.118827</v>
      </c>
      <c r="Z98" s="127">
        <v>51704.438032000005</v>
      </c>
      <c r="AA98" s="127">
        <v>39236.427836</v>
      </c>
      <c r="AB98" s="127">
        <v>28483.473718999998</v>
      </c>
      <c r="AC98" s="127">
        <v>22787.015011</v>
      </c>
      <c r="AD98" s="67">
        <v>39145.434509</v>
      </c>
      <c r="AE98" s="132">
        <v>36256.251111000005</v>
      </c>
      <c r="AF98" s="127">
        <v>39236.427836</v>
      </c>
      <c r="AG98" s="132"/>
      <c r="AH98" s="72"/>
      <c r="AI98" s="72">
        <f>+AC98/AB98*100-100</f>
        <v>-19.999171323686397</v>
      </c>
      <c r="AJ98" s="72">
        <f>+AD98/AC98*100-100</f>
        <v>71.78833862225167</v>
      </c>
      <c r="AK98" s="133">
        <f>AE98/AD98*100-100</f>
        <v>-7.380639490246907</v>
      </c>
      <c r="AL98" s="133">
        <f>AF98/AE98*100-100</f>
        <v>8.219759720540495</v>
      </c>
      <c r="AM98" s="72"/>
      <c r="AN98" s="95">
        <v>10085.684054</v>
      </c>
      <c r="AO98" s="95">
        <v>11824.145177</v>
      </c>
      <c r="AP98" s="72"/>
      <c r="AQ98" s="18">
        <f t="shared" si="1"/>
        <v>17.236918325936696</v>
      </c>
      <c r="AR98" s="13" t="s">
        <v>230</v>
      </c>
      <c r="AS98" s="26"/>
      <c r="AT98" s="2"/>
    </row>
    <row r="99" spans="1:45" s="73" customFormat="1" ht="18">
      <c r="A99" s="74" t="s">
        <v>197</v>
      </c>
      <c r="B99" s="75"/>
      <c r="C99" s="76">
        <v>15792.142612000009</v>
      </c>
      <c r="D99" s="76">
        <v>22302.125523000002</v>
      </c>
      <c r="E99" s="76">
        <v>21047.013458999998</v>
      </c>
      <c r="F99" s="76">
        <v>22871.055043999997</v>
      </c>
      <c r="G99" s="76">
        <v>29428.36953599999</v>
      </c>
      <c r="H99" s="76">
        <v>23270.018957000026</v>
      </c>
      <c r="I99" s="76">
        <v>35709.011</v>
      </c>
      <c r="J99" s="76">
        <v>43626.743827</v>
      </c>
      <c r="K99" s="76">
        <v>48558.720672999996</v>
      </c>
      <c r="L99" s="76">
        <v>45921.392207</v>
      </c>
      <c r="M99" s="76">
        <v>40687.27012</v>
      </c>
      <c r="N99" s="76">
        <v>54502.85238399999</v>
      </c>
      <c r="O99" s="76">
        <v>41399.082953000005</v>
      </c>
      <c r="P99" s="76">
        <v>51553.776949</v>
      </c>
      <c r="Q99" s="76">
        <v>69339.69205800002</v>
      </c>
      <c r="R99" s="76">
        <v>97539.766</v>
      </c>
      <c r="S99" s="76">
        <v>116774.151</v>
      </c>
      <c r="T99" s="79">
        <v>139576.174148</v>
      </c>
      <c r="U99" s="79">
        <v>170062.714501</v>
      </c>
      <c r="V99" s="129">
        <v>140928.42121100004</v>
      </c>
      <c r="W99" s="129">
        <v>185544.33185200003</v>
      </c>
      <c r="X99" s="129">
        <v>240841.676274</v>
      </c>
      <c r="Y99" s="129">
        <v>236545.14090900004</v>
      </c>
      <c r="Z99" s="129">
        <v>260822.803002</v>
      </c>
      <c r="AA99" s="129">
        <v>251142.42920500002</v>
      </c>
      <c r="AB99" s="129">
        <v>213619.21145499995</v>
      </c>
      <c r="AC99" s="129">
        <v>202189.24185900003</v>
      </c>
      <c r="AD99" s="79">
        <v>238715.127912</v>
      </c>
      <c r="AE99" s="105">
        <v>231152.482645</v>
      </c>
      <c r="AF99" s="105">
        <v>210343.464863</v>
      </c>
      <c r="AG99" s="105"/>
      <c r="AH99" s="105"/>
      <c r="AI99" s="105">
        <f>+AC99/AB99*100-100</f>
        <v>-5.3506281191416605</v>
      </c>
      <c r="AJ99" s="105">
        <f>+AD99/AC99*100-100</f>
        <v>18.0651975926948</v>
      </c>
      <c r="AK99" s="133">
        <f>AE99/AD99*100-100</f>
        <v>-3.1680628425810937</v>
      </c>
      <c r="AL99" s="133">
        <f>AF99/AE99*100-100</f>
        <v>-9.002290411891494</v>
      </c>
      <c r="AM99" s="105"/>
      <c r="AN99" s="126">
        <v>104517.793284</v>
      </c>
      <c r="AO99" s="126">
        <v>84306.679255</v>
      </c>
      <c r="AP99" s="105"/>
      <c r="AQ99" s="126">
        <f>+(AO99-AN99)/AN99*100</f>
        <v>-19.337486368547356</v>
      </c>
      <c r="AR99" s="77" t="s">
        <v>198</v>
      </c>
      <c r="AS99" s="78"/>
    </row>
    <row r="100" spans="1:46" ht="21.75" customHeight="1">
      <c r="A100" s="20" t="s">
        <v>202</v>
      </c>
      <c r="B100" s="3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5" t="s">
        <v>203</v>
      </c>
      <c r="AT100" s="2"/>
    </row>
    <row r="101" spans="1:46" ht="21.75" customHeight="1">
      <c r="A101" s="145" t="s">
        <v>243</v>
      </c>
      <c r="B101" s="3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45"/>
      <c r="AT101" s="2"/>
    </row>
    <row r="102" spans="1:45" s="73" customFormat="1" ht="18">
      <c r="A102" s="145" t="s">
        <v>244</v>
      </c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40"/>
      <c r="U102" s="140"/>
      <c r="V102" s="141"/>
      <c r="W102" s="141"/>
      <c r="X102" s="141"/>
      <c r="Y102" s="141"/>
      <c r="Z102" s="141"/>
      <c r="AA102" s="141"/>
      <c r="AB102" s="141"/>
      <c r="AC102" s="141"/>
      <c r="AD102" s="140"/>
      <c r="AE102" s="140"/>
      <c r="AF102" s="140"/>
      <c r="AG102" s="140"/>
      <c r="AH102" s="142"/>
      <c r="AI102" s="142"/>
      <c r="AJ102" s="142"/>
      <c r="AK102" s="72"/>
      <c r="AL102" s="72"/>
      <c r="AM102" s="142"/>
      <c r="AN102" s="18"/>
      <c r="AO102" s="18"/>
      <c r="AP102" s="142"/>
      <c r="AQ102" s="18"/>
      <c r="AR102" s="143"/>
      <c r="AS102" s="144"/>
    </row>
    <row r="104" spans="1:46" ht="15.75" customHeight="1" hidden="1">
      <c r="A104" s="2"/>
      <c r="V104" s="3">
        <v>429.421059</v>
      </c>
      <c r="AC104" s="3">
        <v>6459.1135460000005</v>
      </c>
      <c r="AN104" s="3">
        <v>7787.974133000001</v>
      </c>
      <c r="AR104" s="2"/>
      <c r="AS104" s="30" t="s">
        <v>199</v>
      </c>
      <c r="AT104" s="2"/>
    </row>
    <row r="107" spans="9:43" ht="15.75">
      <c r="I107" s="2"/>
      <c r="K107" s="30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2"/>
      <c r="Z107" s="2"/>
      <c r="AA107" s="2"/>
      <c r="AB107" s="2"/>
      <c r="AC107" s="2"/>
      <c r="AD107" s="31"/>
      <c r="AE107" s="31"/>
      <c r="AF107" s="31"/>
      <c r="AG107" s="31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9:43" ht="15.75">
      <c r="I108" s="2"/>
      <c r="K108" s="30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2"/>
      <c r="Z108" s="2"/>
      <c r="AA108" s="2"/>
      <c r="AB108" s="2"/>
      <c r="AC108" s="2"/>
      <c r="AD108" s="18"/>
      <c r="AE108" s="18"/>
      <c r="AF108" s="18"/>
      <c r="AG108" s="18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9:43" ht="15.75">
      <c r="I109" s="2"/>
      <c r="K109" s="30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2"/>
      <c r="Z109" s="2"/>
      <c r="AA109" s="2"/>
      <c r="AB109" s="2"/>
      <c r="AC109" s="2"/>
      <c r="AD109" s="19"/>
      <c r="AE109" s="19"/>
      <c r="AF109" s="19"/>
      <c r="AG109" s="19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80" spans="49:51" ht="16.5">
      <c r="AW180" s="50"/>
      <c r="AX180" s="50"/>
      <c r="AY180" s="50"/>
    </row>
    <row r="181" spans="49:51" ht="16.5">
      <c r="AW181" s="50"/>
      <c r="AX181" s="50"/>
      <c r="AY181" s="50"/>
    </row>
    <row r="182" spans="49:51" ht="16.5">
      <c r="AW182" s="50"/>
      <c r="AX182" s="50"/>
      <c r="AY182" s="50"/>
    </row>
    <row r="183" spans="49:51" ht="16.5">
      <c r="AW183" s="50"/>
      <c r="AX183" s="50"/>
      <c r="AY183" s="50"/>
    </row>
    <row r="184" spans="49:51" ht="16.5">
      <c r="AW184" s="50"/>
      <c r="AX184" s="50"/>
      <c r="AY184" s="50"/>
    </row>
    <row r="185" spans="49:51" ht="16.5">
      <c r="AW185" s="50"/>
      <c r="AX185" s="50"/>
      <c r="AY185" s="50"/>
    </row>
    <row r="186" spans="49:51" ht="16.5">
      <c r="AW186" s="50"/>
      <c r="AX186" s="50"/>
      <c r="AY186" s="50"/>
    </row>
    <row r="188" spans="49:51" ht="16.5">
      <c r="AW188" s="50"/>
      <c r="AX188" s="50"/>
      <c r="AY188" s="50"/>
    </row>
    <row r="191" spans="49:51" ht="16.5">
      <c r="AW191" s="50"/>
      <c r="AX191" s="50"/>
      <c r="AY191" s="50"/>
    </row>
    <row r="192" spans="49:51" ht="16.5">
      <c r="AW192" s="50"/>
      <c r="AX192" s="50"/>
      <c r="AY192" s="50"/>
    </row>
    <row r="193" spans="49:51" ht="16.5">
      <c r="AW193" s="50"/>
      <c r="AX193" s="50"/>
      <c r="AY193" s="50"/>
    </row>
    <row r="194" spans="49:51" ht="16.5">
      <c r="AW194" s="49"/>
      <c r="AX194" s="49"/>
      <c r="AY194" s="49"/>
    </row>
    <row r="195" spans="49:51" ht="16.5">
      <c r="AW195" s="50"/>
      <c r="AX195" s="50"/>
      <c r="AY195" s="50"/>
    </row>
    <row r="196" spans="49:51" ht="16.5">
      <c r="AW196" s="50"/>
      <c r="AX196" s="50"/>
      <c r="AY196" s="50"/>
    </row>
    <row r="197" spans="49:51" ht="15">
      <c r="AW197" s="60"/>
      <c r="AX197" s="60"/>
      <c r="AY197" s="60"/>
    </row>
    <row r="198" spans="49:51" ht="15">
      <c r="AW198" s="60"/>
      <c r="AX198" s="60"/>
      <c r="AY198" s="60"/>
    </row>
    <row r="199" spans="49:51" ht="15">
      <c r="AW199" s="60"/>
      <c r="AX199" s="60"/>
      <c r="AY199" s="60"/>
    </row>
    <row r="200" spans="49:51" ht="15">
      <c r="AW200" s="60"/>
      <c r="AX200" s="60"/>
      <c r="AY200" s="60"/>
    </row>
    <row r="201" spans="49:51" ht="15">
      <c r="AW201" s="60"/>
      <c r="AX201" s="60"/>
      <c r="AY201" s="60"/>
    </row>
    <row r="202" spans="49:51" ht="15">
      <c r="AW202" s="60"/>
      <c r="AX202" s="60"/>
      <c r="AY202" s="60"/>
    </row>
    <row r="203" spans="49:51" ht="15">
      <c r="AW203" s="60"/>
      <c r="AX203" s="60"/>
      <c r="AY203" s="60"/>
    </row>
    <row r="204" spans="49:51" ht="15">
      <c r="AW204" s="60"/>
      <c r="AX204" s="60"/>
      <c r="AY204" s="60"/>
    </row>
    <row r="205" spans="49:51" ht="15">
      <c r="AW205" s="60"/>
      <c r="AX205" s="60"/>
      <c r="AY205" s="60"/>
    </row>
    <row r="206" spans="49:51" ht="16.5">
      <c r="AW206" s="50"/>
      <c r="AX206" s="50"/>
      <c r="AY206" s="50"/>
    </row>
    <row r="207" spans="49:51" ht="16.5">
      <c r="AW207" s="50"/>
      <c r="AX207" s="50"/>
      <c r="AY207" s="50"/>
    </row>
    <row r="208" spans="49:51" ht="16.5">
      <c r="AW208" s="50"/>
      <c r="AX208" s="50"/>
      <c r="AY208" s="50"/>
    </row>
    <row r="209" spans="49:51" ht="16.5">
      <c r="AW209" s="50"/>
      <c r="AX209" s="50"/>
      <c r="AY209" s="50"/>
    </row>
    <row r="210" spans="49:51" ht="16.5">
      <c r="AW210" s="50"/>
      <c r="AX210" s="50"/>
      <c r="AY210" s="50"/>
    </row>
    <row r="211" spans="49:51" ht="16.5">
      <c r="AW211" s="49"/>
      <c r="AX211" s="49"/>
      <c r="AY211" s="49"/>
    </row>
    <row r="212" spans="49:51" ht="16.5">
      <c r="AW212" s="50"/>
      <c r="AX212" s="50"/>
      <c r="AY212" s="50"/>
    </row>
    <row r="213" spans="49:51" ht="16.5">
      <c r="AW213" s="50"/>
      <c r="AX213" s="50"/>
      <c r="AY213" s="50"/>
    </row>
    <row r="214" spans="49:51" ht="16.5">
      <c r="AW214" s="50"/>
      <c r="AX214" s="50"/>
      <c r="AY214" s="50"/>
    </row>
    <row r="215" spans="49:51" ht="16.5">
      <c r="AW215" s="50"/>
      <c r="AX215" s="50"/>
      <c r="AY215" s="50"/>
    </row>
    <row r="216" spans="49:51" ht="16.5">
      <c r="AW216" s="50"/>
      <c r="AX216" s="50"/>
      <c r="AY216" s="50"/>
    </row>
    <row r="217" spans="49:51" ht="16.5">
      <c r="AW217" s="50"/>
      <c r="AX217" s="50"/>
      <c r="AY217" s="50"/>
    </row>
    <row r="218" spans="49:51" ht="16.5">
      <c r="AW218" s="50"/>
      <c r="AX218" s="50"/>
      <c r="AY218" s="50"/>
    </row>
    <row r="219" spans="49:51" ht="16.5">
      <c r="AW219" s="50"/>
      <c r="AX219" s="50"/>
      <c r="AY219" s="50"/>
    </row>
    <row r="220" spans="49:51" ht="16.5">
      <c r="AW220" s="50"/>
      <c r="AX220" s="50"/>
      <c r="AY220" s="50"/>
    </row>
    <row r="221" spans="49:51" ht="16.5">
      <c r="AW221" s="50"/>
      <c r="AX221" s="50"/>
      <c r="AY221" s="50"/>
    </row>
    <row r="222" spans="49:51" ht="16.5">
      <c r="AW222" s="50"/>
      <c r="AX222" s="50"/>
      <c r="AY222" s="50"/>
    </row>
    <row r="223" spans="49:51" ht="16.5">
      <c r="AW223" s="50"/>
      <c r="AX223" s="50"/>
      <c r="AY223" s="50"/>
    </row>
  </sheetData>
  <sheetProtection/>
  <mergeCells count="12">
    <mergeCell ref="AJ3:AL3"/>
    <mergeCell ref="AJ4:AL4"/>
    <mergeCell ref="AD3:AF3"/>
    <mergeCell ref="AD4:AF4"/>
    <mergeCell ref="AN62:AO62"/>
    <mergeCell ref="AN63:AO63"/>
    <mergeCell ref="AN3:AO3"/>
    <mergeCell ref="AN4:AO4"/>
    <mergeCell ref="M62:AD62"/>
    <mergeCell ref="M63:AD63"/>
    <mergeCell ref="AH62:AJ62"/>
    <mergeCell ref="AH63:AJ63"/>
  </mergeCells>
  <printOptions horizontalCentered="1" verticalCentered="1"/>
  <pageMargins left="0.53" right="0.36" top="0.19" bottom="0.1968503937007874" header="0.17" footer="0"/>
  <pageSetup fitToHeight="1" fitToWidth="1" horizontalDpi="300" verticalDpi="3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DİE Dış Ticaret İstatistikler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 ÜNAL</dc:creator>
  <cp:keywords/>
  <dc:description/>
  <cp:lastModifiedBy>Hasan Çağdaş Karakaş</cp:lastModifiedBy>
  <cp:lastPrinted>2020-02-20T13:36:17Z</cp:lastPrinted>
  <dcterms:created xsi:type="dcterms:W3CDTF">1998-01-22T08:26:28Z</dcterms:created>
  <dcterms:modified xsi:type="dcterms:W3CDTF">2020-06-22T10:15:09Z</dcterms:modified>
  <cp:category/>
  <cp:version/>
  <cp:contentType/>
  <cp:contentStatus/>
</cp:coreProperties>
</file>