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85" windowWidth="7650" windowHeight="6660" activeTab="0"/>
  </bookViews>
  <sheets>
    <sheet name="T 5.5" sheetId="1" r:id="rId1"/>
    <sheet name="Module1" sheetId="2" state="veryHidden" r:id="rId2"/>
  </sheets>
  <definedNames>
    <definedName name="_xlnm.Print_Area" localSheetId="0">'T 5.5'!$A$1:$BF$56,'T 5.5'!$A$60:$BF$100</definedName>
  </definedNames>
  <calcPr fullCalcOnLoad="1"/>
</workbook>
</file>

<file path=xl/sharedStrings.xml><?xml version="1.0" encoding="utf-8"?>
<sst xmlns="http://schemas.openxmlformats.org/spreadsheetml/2006/main" count="336" uniqueCount="259">
  <si>
    <t>Tablo: V.5- İthalatın Uluslararası Standart Ticaret Sınıflamasına Göre Dağılımı (SITC, Rev.3)</t>
  </si>
  <si>
    <t>(Milyon Dolar)</t>
  </si>
  <si>
    <t>Table: V.5- Imports by Standard International Trade Classification (SITC, Rev.3)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</si>
  <si>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</si>
  <si>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</si>
  <si>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</si>
  <si>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</si>
  <si>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</si>
  <si>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</si>
  <si>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</si>
  <si>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</si>
  <si>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</si>
  <si>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</si>
  <si>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</si>
  <si>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</si>
  <si>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01/00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</si>
  <si>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</si>
  <si>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</si>
  <si>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</si>
  <si>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</si>
  <si>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</si>
  <si>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</si>
  <si>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</si>
  <si>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</si>
  <si>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</si>
  <si>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</si>
  <si>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</si>
  <si>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</si>
  <si>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</si>
  <si>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</si>
  <si>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</si>
  <si>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</si>
  <si>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</si>
  <si>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</si>
  <si>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</si>
  <si>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</si>
  <si>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</si>
  <si>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</si>
  <si>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</si>
  <si>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</si>
  <si>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</si>
  <si>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</si>
  <si>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</si>
  <si>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</si>
  <si>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</si>
  <si>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</si>
  <si>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</si>
  <si>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</si>
  <si>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</si>
  <si>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</si>
  <si>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</si>
  <si>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</si>
  <si>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</si>
  <si>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</si>
  <si>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</si>
  <si>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</si>
  <si>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</si>
  <si>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</si>
  <si>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</si>
  <si>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</si>
  <si>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</si>
  <si>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</si>
  <si>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</si>
  <si>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</si>
  <si>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</si>
  <si>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</si>
  <si>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</si>
  <si>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</si>
  <si>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</si>
  <si>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</si>
  <si>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</si>
  <si>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</si>
  <si>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</si>
  <si>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</si>
  <si>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</si>
  <si>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</si>
  <si>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</si>
  <si>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</si>
  <si>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</si>
  <si>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</si>
  <si>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</si>
  <si>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</si>
  <si>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</si>
  <si>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</si>
  <si>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</si>
  <si>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</si>
  <si>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</si>
  <si>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</si>
  <si>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</si>
  <si>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</si>
  <si>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</si>
  <si>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</si>
  <si>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</si>
  <si>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</si>
  <si>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</si>
  <si>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</si>
  <si>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</si>
  <si>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</si>
  <si>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</si>
  <si>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</si>
  <si>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</si>
  <si>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</si>
  <si>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</si>
  <si>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</si>
  <si>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</si>
  <si>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</si>
  <si>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</si>
  <si>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</si>
  <si>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</si>
  <si>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</si>
  <si>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</si>
  <si>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</si>
  <si>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</si>
  <si>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</si>
  <si>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</si>
  <si>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</si>
  <si>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</si>
  <si>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</si>
  <si>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</si>
  <si>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</si>
  <si>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</si>
  <si>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</si>
  <si>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</si>
  <si>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</si>
  <si>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</si>
  <si>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</si>
  <si>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</si>
  <si>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</si>
  <si>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</si>
  <si>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</si>
  <si>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</si>
  <si>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</si>
  <si>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Tablo: V.5- İthalatın Uluslararası Standart Ticaret Sınıflamasına Göre Dağılımı (SITC, Rev.3) (Devam)</t>
  </si>
  <si>
    <t>Table: V.5- Imports By Standard International Trade Classification (SITC, Rev.3) (Continued)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</si>
  <si>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</si>
  <si>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</si>
  <si>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</si>
  <si>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</si>
  <si>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</si>
  <si>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</si>
  <si>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</si>
  <si>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</si>
  <si>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</si>
  <si>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</si>
  <si>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</si>
  <si>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</si>
  <si>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</si>
  <si>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</si>
  <si>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</si>
  <si>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</si>
  <si>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</si>
  <si>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</si>
  <si>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</si>
  <si>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</si>
  <si>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</si>
  <si>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</si>
  <si>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</si>
  <si>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</si>
  <si>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</si>
  <si>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</si>
  <si>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</si>
  <si>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</si>
  <si>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</si>
  <si>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</si>
  <si>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</si>
  <si>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</si>
  <si>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</si>
  <si>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</si>
  <si>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</si>
  <si>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</si>
  <si>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</si>
  <si>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</si>
  <si>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</si>
  <si>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</si>
  <si>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</si>
  <si>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</si>
  <si>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</si>
  <si>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</si>
  <si>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</si>
  <si>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</si>
  <si>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</si>
  <si>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</si>
  <si>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</si>
  <si>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</si>
  <si>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</si>
  <si>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</si>
  <si>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</si>
  <si>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</si>
  <si>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</si>
  <si>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</si>
  <si>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</si>
  <si>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</si>
  <si>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</si>
  <si>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</si>
  <si>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</si>
  <si>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</si>
  <si>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</si>
  <si>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</si>
  <si>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</si>
  <si>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</si>
  <si>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</si>
  <si>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</si>
  <si>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</si>
  <si>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02/01</t>
  </si>
  <si>
    <t>Yüzde Değ.</t>
  </si>
  <si>
    <t>03/02</t>
  </si>
  <si>
    <t>04/03</t>
  </si>
  <si>
    <t>Annual</t>
  </si>
  <si>
    <t>Kaynak: TÜİK</t>
  </si>
  <si>
    <t>Source: TURKSTAT</t>
  </si>
  <si>
    <t>07/06</t>
  </si>
  <si>
    <t>08/07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</si>
  <si>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</si>
  <si>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</si>
  <si>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</si>
  <si>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</si>
  <si>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</si>
  <si>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</si>
  <si>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</si>
  <si>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</si>
  <si>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</si>
  <si>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</si>
  <si>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</si>
  <si>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</si>
  <si>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</si>
  <si>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</si>
  <si>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</si>
  <si>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</si>
  <si>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</si>
  <si>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</si>
  <si>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</si>
  <si>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</si>
  <si>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</si>
  <si>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</si>
  <si>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</si>
  <si>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</si>
  <si>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</si>
  <si>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</si>
  <si>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</si>
  <si>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10/09</t>
  </si>
  <si>
    <t>11/10</t>
  </si>
  <si>
    <t>05/04</t>
  </si>
  <si>
    <t>06/05</t>
  </si>
  <si>
    <t>3.  Mineral yakıtlar, yağlar vb. ilgili maddeler</t>
  </si>
  <si>
    <t>Yüzde Değişim</t>
  </si>
  <si>
    <t>Percentage Change</t>
  </si>
  <si>
    <t>Gizli veri</t>
  </si>
  <si>
    <t>12/11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</si>
  <si>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</si>
  <si>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</si>
  <si>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</si>
  <si>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</si>
  <si>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</si>
  <si>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</si>
  <si>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</si>
  <si>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</si>
  <si>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t>2018</t>
  </si>
  <si>
    <t>Ocak-Eylül</t>
  </si>
  <si>
    <t>January-September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</si>
</sst>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\ _T_L;\-#,##0.0\ _T_L"/>
    <numFmt numFmtId="183" formatCode="#\ ###\ ###\ ##0"/>
    <numFmt numFmtId="184" formatCode="0.0"/>
  </numFmts>
  <fonts count="48">
    <font>
      <sz val="10"/>
      <name val="Courier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2"/>
      <name val="Arial Tur"/>
      <family val="0"/>
    </font>
    <font>
      <b/>
      <sz val="11"/>
      <name val="Arial Tur"/>
      <family val="2"/>
    </font>
    <font>
      <sz val="10"/>
      <name val="Arial Tur"/>
      <family val="2"/>
    </font>
    <font>
      <sz val="12"/>
      <name val="Arial"/>
      <family val="2"/>
    </font>
    <font>
      <b/>
      <sz val="16"/>
      <name val="Arial Tur"/>
      <family val="2"/>
    </font>
    <font>
      <sz val="13"/>
      <name val="Arial Tur"/>
      <family val="2"/>
    </font>
    <font>
      <sz val="13"/>
      <name val="Arial"/>
      <family val="2"/>
    </font>
    <font>
      <b/>
      <sz val="13"/>
      <name val="Arial Tur"/>
      <family val="2"/>
    </font>
    <font>
      <b/>
      <sz val="13"/>
      <name val="Arial"/>
      <family val="2"/>
    </font>
    <font>
      <sz val="10"/>
      <name val="Arial"/>
      <family val="2"/>
    </font>
    <font>
      <sz val="12"/>
      <name val="Arial Tur"/>
      <family val="0"/>
    </font>
    <font>
      <b/>
      <sz val="14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3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9">
    <xf numFmtId="37" fontId="0" fillId="0" borderId="0" xfId="0" applyAlignment="1">
      <alignment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vertical="center"/>
    </xf>
    <xf numFmtId="37" fontId="3" fillId="0" borderId="0" xfId="0" applyFont="1" applyBorder="1" applyAlignment="1">
      <alignment vertical="center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0" xfId="0" applyFont="1" applyBorder="1" applyAlignment="1">
      <alignment vertical="center"/>
    </xf>
    <xf numFmtId="37" fontId="2" fillId="0" borderId="10" xfId="0" applyFont="1" applyBorder="1" applyAlignment="1" quotePrefix="1">
      <alignment horizontal="left" vertical="center"/>
    </xf>
    <xf numFmtId="37" fontId="2" fillId="0" borderId="10" xfId="0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Border="1" applyAlignment="1">
      <alignment horizontal="left" vertical="center"/>
    </xf>
    <xf numFmtId="37" fontId="2" fillId="0" borderId="11" xfId="0" applyFont="1" applyBorder="1" applyAlignment="1" quotePrefix="1">
      <alignment horizontal="left" vertical="center"/>
    </xf>
    <xf numFmtId="37" fontId="2" fillId="0" borderId="11" xfId="0" applyFont="1" applyBorder="1" applyAlignment="1" applyProtection="1">
      <alignment horizontal="left" vertical="center"/>
      <protection/>
    </xf>
    <xf numFmtId="37" fontId="2" fillId="0" borderId="11" xfId="0" applyFont="1" applyBorder="1" applyAlignment="1" applyProtection="1" quotePrefix="1">
      <alignment horizontal="left" vertical="center"/>
      <protection/>
    </xf>
    <xf numFmtId="37" fontId="2" fillId="0" borderId="11" xfId="0" applyFont="1" applyBorder="1" applyAlignment="1">
      <alignment vertical="center"/>
    </xf>
    <xf numFmtId="181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vertical="center"/>
    </xf>
    <xf numFmtId="37" fontId="2" fillId="0" borderId="0" xfId="0" applyFont="1" applyAlignment="1" quotePrefix="1">
      <alignment horizontal="left"/>
    </xf>
    <xf numFmtId="37" fontId="2" fillId="0" borderId="10" xfId="0" applyFont="1" applyBorder="1" applyAlignment="1" applyProtection="1" quotePrefix="1">
      <alignment horizontal="left" vertical="center"/>
      <protection/>
    </xf>
    <xf numFmtId="37" fontId="2" fillId="0" borderId="10" xfId="0" applyFont="1" applyBorder="1" applyAlignment="1">
      <alignment horizontal="right" vertical="center"/>
    </xf>
    <xf numFmtId="37" fontId="2" fillId="0" borderId="1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37" fontId="5" fillId="0" borderId="12" xfId="0" applyFont="1" applyBorder="1" applyAlignment="1" applyProtection="1" quotePrefix="1">
      <alignment horizontal="left" vertical="center"/>
      <protection/>
    </xf>
    <xf numFmtId="37" fontId="5" fillId="0" borderId="10" xfId="0" applyFont="1" applyBorder="1" applyAlignment="1">
      <alignment vertical="center"/>
    </xf>
    <xf numFmtId="3" fontId="2" fillId="0" borderId="13" xfId="0" applyNumberFormat="1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 applyProtection="1">
      <alignment horizontal="left" vertical="center"/>
      <protection/>
    </xf>
    <xf numFmtId="37" fontId="6" fillId="0" borderId="0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/>
    </xf>
    <xf numFmtId="181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 applyProtection="1" quotePrefix="1">
      <alignment horizontal="right" vertical="center"/>
      <protection/>
    </xf>
    <xf numFmtId="37" fontId="3" fillId="0" borderId="11" xfId="0" applyFont="1" applyBorder="1" applyAlignment="1" applyProtection="1" quotePrefix="1">
      <alignment horizontal="right" vertical="center"/>
      <protection/>
    </xf>
    <xf numFmtId="0" fontId="3" fillId="0" borderId="11" xfId="0" applyNumberFormat="1" applyFont="1" applyBorder="1" applyAlignment="1" applyProtection="1">
      <alignment horizontal="righ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 quotePrefix="1">
      <alignment horizontal="right" vertical="center"/>
      <protection/>
    </xf>
    <xf numFmtId="3" fontId="3" fillId="0" borderId="12" xfId="0" applyNumberFormat="1" applyFont="1" applyBorder="1" applyAlignment="1" applyProtection="1">
      <alignment horizontal="left" vertical="center"/>
      <protection/>
    </xf>
    <xf numFmtId="37" fontId="8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 horizontal="right"/>
    </xf>
    <xf numFmtId="37" fontId="8" fillId="0" borderId="10" xfId="0" applyFont="1" applyBorder="1" applyAlignment="1" applyProtection="1" quotePrefix="1">
      <alignment horizontal="left" vertical="center"/>
      <protection/>
    </xf>
    <xf numFmtId="1" fontId="2" fillId="0" borderId="13" xfId="0" applyNumberFormat="1" applyFont="1" applyBorder="1" applyAlignment="1" applyProtection="1">
      <alignment horizontal="right" vertical="center"/>
      <protection/>
    </xf>
    <xf numFmtId="37" fontId="4" fillId="0" borderId="14" xfId="0" applyFont="1" applyBorder="1" applyAlignment="1">
      <alignment horizontal="centerContinuous" vertical="center"/>
    </xf>
    <xf numFmtId="181" fontId="9" fillId="0" borderId="0" xfId="0" applyNumberFormat="1" applyFont="1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>
      <alignment/>
    </xf>
    <xf numFmtId="181" fontId="9" fillId="0" borderId="10" xfId="0" applyNumberFormat="1" applyFont="1" applyBorder="1" applyAlignment="1" applyProtection="1">
      <alignment horizontal="right" vertical="center"/>
      <protection/>
    </xf>
    <xf numFmtId="0" fontId="3" fillId="0" borderId="15" xfId="0" applyNumberFormat="1" applyFont="1" applyBorder="1" applyAlignment="1" applyProtection="1">
      <alignment horizontal="right" vertical="center"/>
      <protection/>
    </xf>
    <xf numFmtId="37" fontId="3" fillId="0" borderId="10" xfId="0" applyFont="1" applyBorder="1" applyAlignment="1" applyProtection="1" quotePrefix="1">
      <alignment horizontal="left" vertical="center"/>
      <protection/>
    </xf>
    <xf numFmtId="181" fontId="3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/>
    </xf>
    <xf numFmtId="37" fontId="3" fillId="0" borderId="10" xfId="0" applyFont="1" applyBorder="1" applyAlignment="1" applyProtection="1" quotePrefix="1">
      <alignment horizontal="right" vertical="center"/>
      <protection/>
    </xf>
    <xf numFmtId="3" fontId="3" fillId="0" borderId="16" xfId="0" applyNumberFormat="1" applyFont="1" applyBorder="1" applyAlignment="1" applyProtection="1">
      <alignment horizontal="left" vertical="center"/>
      <protection/>
    </xf>
    <xf numFmtId="37" fontId="2" fillId="0" borderId="0" xfId="0" applyFont="1" applyBorder="1" applyAlignment="1" quotePrefix="1">
      <alignment horizontal="left"/>
    </xf>
    <xf numFmtId="3" fontId="0" fillId="0" borderId="0" xfId="0" applyNumberFormat="1" applyAlignment="1">
      <alignment/>
    </xf>
    <xf numFmtId="181" fontId="3" fillId="0" borderId="10" xfId="0" applyNumberFormat="1" applyFont="1" applyBorder="1" applyAlignment="1" applyProtection="1" quotePrefix="1">
      <alignment horizontal="right" vertical="center"/>
      <protection/>
    </xf>
    <xf numFmtId="181" fontId="2" fillId="0" borderId="0" xfId="0" applyNumberFormat="1" applyFont="1" applyBorder="1" applyAlignment="1" applyProtection="1" quotePrefix="1">
      <alignment horizontal="right" vertical="center"/>
      <protection/>
    </xf>
    <xf numFmtId="181" fontId="11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>
      <alignment/>
    </xf>
    <xf numFmtId="181" fontId="9" fillId="0" borderId="0" xfId="0" applyNumberFormat="1" applyFont="1" applyBorder="1" applyAlignment="1" applyProtection="1" quotePrefix="1">
      <alignment horizontal="right" vertical="center"/>
      <protection/>
    </xf>
    <xf numFmtId="1" fontId="11" fillId="0" borderId="13" xfId="0" applyNumberFormat="1" applyFont="1" applyBorder="1" applyAlignment="1" applyProtection="1" quotePrefix="1">
      <alignment horizontal="right" vertical="center"/>
      <protection/>
    </xf>
    <xf numFmtId="3" fontId="11" fillId="0" borderId="13" xfId="0" applyNumberFormat="1" applyFont="1" applyBorder="1" applyAlignment="1" applyProtection="1" quotePrefix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37" fontId="8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 horizontal="right"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49" fontId="11" fillId="0" borderId="13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37" fontId="15" fillId="0" borderId="0" xfId="0" applyFont="1" applyBorder="1" applyAlignment="1">
      <alignment vertical="center"/>
    </xf>
    <xf numFmtId="37" fontId="15" fillId="0" borderId="17" xfId="0" applyFont="1" applyBorder="1" applyAlignment="1" applyProtection="1">
      <alignment horizontal="left" vertical="center"/>
      <protection/>
    </xf>
    <xf numFmtId="37" fontId="15" fillId="0" borderId="13" xfId="0" applyFont="1" applyBorder="1" applyAlignment="1">
      <alignment vertical="center"/>
    </xf>
    <xf numFmtId="181" fontId="15" fillId="0" borderId="13" xfId="0" applyNumberFormat="1" applyFont="1" applyBorder="1" applyAlignment="1" applyProtection="1">
      <alignment horizontal="right" vertical="center"/>
      <protection/>
    </xf>
    <xf numFmtId="3" fontId="15" fillId="0" borderId="13" xfId="0" applyNumberFormat="1" applyFont="1" applyBorder="1" applyAlignment="1" applyProtection="1">
      <alignment horizontal="left" vertical="center"/>
      <protection/>
    </xf>
    <xf numFmtId="37" fontId="15" fillId="0" borderId="18" xfId="0" applyFont="1" applyBorder="1" applyAlignment="1" applyProtection="1" quotePrefix="1">
      <alignment horizontal="left" vertical="center"/>
      <protection/>
    </xf>
    <xf numFmtId="181" fontId="11" fillId="0" borderId="13" xfId="0" applyNumberFormat="1" applyFont="1" applyBorder="1" applyAlignment="1" applyProtection="1">
      <alignment horizontal="right" vertical="center"/>
      <protection/>
    </xf>
    <xf numFmtId="37" fontId="0" fillId="0" borderId="14" xfId="0" applyBorder="1" applyAlignment="1">
      <alignment horizontal="center" vertical="center" wrapText="1"/>
    </xf>
    <xf numFmtId="37" fontId="4" fillId="0" borderId="0" xfId="0" applyFont="1" applyBorder="1" applyAlignment="1">
      <alignment horizontal="centerContinuous" vertical="center"/>
    </xf>
    <xf numFmtId="37" fontId="2" fillId="0" borderId="17" xfId="0" applyFont="1" applyBorder="1" applyAlignment="1" quotePrefix="1">
      <alignment horizontal="left" vertical="center"/>
    </xf>
    <xf numFmtId="37" fontId="2" fillId="0" borderId="13" xfId="0" applyFont="1" applyBorder="1" applyAlignment="1" quotePrefix="1">
      <alignment horizontal="left" vertical="center"/>
    </xf>
    <xf numFmtId="49" fontId="11" fillId="0" borderId="13" xfId="0" applyNumberFormat="1" applyFont="1" applyBorder="1" applyAlignment="1" applyProtection="1" quotePrefix="1">
      <alignment horizontal="center" vertical="center"/>
      <protection/>
    </xf>
    <xf numFmtId="37" fontId="2" fillId="0" borderId="13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7" fontId="5" fillId="0" borderId="13" xfId="0" applyFont="1" applyBorder="1" applyAlignment="1">
      <alignment vertical="center"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4" xfId="0" applyNumberFormat="1" applyFont="1" applyBorder="1" applyAlignment="1" applyProtection="1">
      <alignment horizontal="left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37" fontId="3" fillId="0" borderId="14" xfId="0" applyFont="1" applyBorder="1" applyAlignment="1">
      <alignment vertical="center"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180" fontId="2" fillId="0" borderId="20" xfId="0" applyNumberFormat="1" applyFont="1" applyBorder="1" applyAlignment="1" applyProtection="1">
      <alignment horizontal="left" vertical="center"/>
      <protection/>
    </xf>
    <xf numFmtId="181" fontId="9" fillId="0" borderId="0" xfId="0" applyNumberFormat="1" applyFont="1" applyBorder="1" applyAlignment="1">
      <alignment/>
    </xf>
    <xf numFmtId="181" fontId="2" fillId="0" borderId="10" xfId="0" applyNumberFormat="1" applyFont="1" applyBorder="1" applyAlignment="1" applyProtection="1">
      <alignment horizontal="right" vertical="center"/>
      <protection/>
    </xf>
    <xf numFmtId="37" fontId="2" fillId="0" borderId="19" xfId="0" applyFont="1" applyBorder="1" applyAlignment="1">
      <alignment horizontal="left" vertical="center"/>
    </xf>
    <xf numFmtId="37" fontId="5" fillId="0" borderId="14" xfId="0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>
      <alignment vertical="center"/>
    </xf>
    <xf numFmtId="37" fontId="5" fillId="0" borderId="20" xfId="0" applyFont="1" applyBorder="1" applyAlignment="1">
      <alignment vertical="center"/>
    </xf>
    <xf numFmtId="181" fontId="9" fillId="0" borderId="0" xfId="47" applyNumberFormat="1" applyFont="1" applyBorder="1">
      <alignment/>
      <protection/>
    </xf>
    <xf numFmtId="49" fontId="11" fillId="0" borderId="13" xfId="0" applyNumberFormat="1" applyFont="1" applyBorder="1" applyAlignment="1" applyProtection="1" quotePrefix="1">
      <alignment horizontal="right" vertical="center"/>
      <protection/>
    </xf>
    <xf numFmtId="181" fontId="15" fillId="0" borderId="13" xfId="0" applyNumberFormat="1" applyFont="1" applyBorder="1" applyAlignment="1" applyProtection="1">
      <alignment horizontal="right" vertical="center"/>
      <protection/>
    </xf>
    <xf numFmtId="181" fontId="15" fillId="0" borderId="13" xfId="0" applyNumberFormat="1" applyFont="1" applyBorder="1" applyAlignment="1" applyProtection="1">
      <alignment horizontal="center" vertical="center"/>
      <protection/>
    </xf>
    <xf numFmtId="181" fontId="11" fillId="0" borderId="13" xfId="0" applyNumberFormat="1" applyFont="1" applyBorder="1" applyAlignment="1" applyProtection="1">
      <alignment horizontal="center" vertical="center"/>
      <protection/>
    </xf>
    <xf numFmtId="37" fontId="2" fillId="0" borderId="19" xfId="0" applyFont="1" applyBorder="1" applyAlignment="1" quotePrefix="1">
      <alignment horizontal="left" vertical="center"/>
    </xf>
    <xf numFmtId="37" fontId="2" fillId="0" borderId="14" xfId="0" applyFont="1" applyBorder="1" applyAlignment="1" quotePrefix="1">
      <alignment horizontal="left" vertical="center"/>
    </xf>
    <xf numFmtId="37" fontId="4" fillId="0" borderId="14" xfId="0" applyFont="1" applyBorder="1" applyAlignment="1" applyProtection="1" quotePrefix="1">
      <alignment horizontal="center" vertical="center"/>
      <protection/>
    </xf>
    <xf numFmtId="37" fontId="4" fillId="0" borderId="14" xfId="0" applyFont="1" applyBorder="1" applyAlignment="1" quotePrefix="1">
      <alignment horizontal="center" vertical="center"/>
    </xf>
    <xf numFmtId="37" fontId="4" fillId="0" borderId="14" xfId="0" applyFont="1" applyBorder="1" applyAlignment="1">
      <alignment horizontal="center" vertical="center"/>
    </xf>
    <xf numFmtId="37" fontId="2" fillId="0" borderId="14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7" fontId="11" fillId="0" borderId="14" xfId="0" applyFont="1" applyBorder="1" applyAlignment="1">
      <alignment horizontal="center" vertical="center" wrapText="1"/>
    </xf>
    <xf numFmtId="37" fontId="11" fillId="0" borderId="0" xfId="0" applyFont="1" applyBorder="1" applyAlignment="1">
      <alignment horizontal="center" vertical="center" wrapText="1"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4" fillId="0" borderId="10" xfId="0" applyNumberFormat="1" applyFont="1" applyBorder="1" applyAlignment="1" applyProtection="1">
      <alignment horizontal="right" vertical="center"/>
      <protection/>
    </xf>
    <xf numFmtId="37" fontId="11" fillId="0" borderId="14" xfId="0" applyFont="1" applyBorder="1" applyAlignment="1">
      <alignment vertical="center" wrapText="1"/>
    </xf>
    <xf numFmtId="37" fontId="11" fillId="0" borderId="10" xfId="0" applyFont="1" applyBorder="1" applyAlignment="1">
      <alignment vertical="center" wrapText="1"/>
    </xf>
    <xf numFmtId="37" fontId="11" fillId="0" borderId="10" xfId="0" applyFont="1" applyBorder="1" applyAlignment="1">
      <alignment horizontal="center" vertical="center" wrapText="1"/>
    </xf>
    <xf numFmtId="37" fontId="2" fillId="0" borderId="14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2" fillId="0" borderId="0" xfId="0" applyFont="1" applyBorder="1" applyAlignment="1">
      <alignment horizontal="center" vertical="center" wrapText="1"/>
    </xf>
    <xf numFmtId="1" fontId="11" fillId="0" borderId="14" xfId="0" applyNumberFormat="1" applyFont="1" applyBorder="1" applyAlignment="1" applyProtection="1">
      <alignment horizontal="center" vertical="center"/>
      <protection/>
    </xf>
    <xf numFmtId="3" fontId="11" fillId="0" borderId="14" xfId="0" applyNumberFormat="1" applyFont="1" applyBorder="1" applyAlignment="1" applyProtection="1" quotePrefix="1">
      <alignment horizontal="center" vertical="center"/>
      <protection/>
    </xf>
    <xf numFmtId="49" fontId="11" fillId="0" borderId="14" xfId="0" applyNumberFormat="1" applyFont="1" applyBorder="1" applyAlignment="1" quotePrefix="1">
      <alignment horizontal="center" vertical="center"/>
    </xf>
    <xf numFmtId="181" fontId="2" fillId="0" borderId="13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181" fontId="11" fillId="0" borderId="13" xfId="0" applyNumberFormat="1" applyFont="1" applyBorder="1" applyAlignment="1" applyProtection="1">
      <alignment vertical="center"/>
      <protection/>
    </xf>
    <xf numFmtId="0" fontId="11" fillId="0" borderId="13" xfId="0" applyNumberFormat="1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quotePrefix="1">
      <alignment horizontal="center" vertical="center"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 horizontal="center" vertical="center"/>
      <protection/>
    </xf>
    <xf numFmtId="37" fontId="11" fillId="0" borderId="14" xfId="0" applyFont="1" applyBorder="1" applyAlignment="1">
      <alignment horizontal="center" vertical="center" wrapText="1"/>
    </xf>
    <xf numFmtId="37" fontId="11" fillId="0" borderId="10" xfId="0" applyFont="1" applyBorder="1" applyAlignment="1">
      <alignment horizontal="center" vertical="center" wrapText="1"/>
    </xf>
    <xf numFmtId="37" fontId="2" fillId="0" borderId="14" xfId="0" applyFont="1" applyFill="1" applyBorder="1" applyAlignment="1">
      <alignment horizontal="center" vertical="center" wrapText="1"/>
    </xf>
    <xf numFmtId="37" fontId="2" fillId="0" borderId="10" xfId="0" applyFont="1" applyFill="1" applyBorder="1" applyAlignment="1">
      <alignment horizontal="center" vertical="center" wrapText="1"/>
    </xf>
    <xf numFmtId="37" fontId="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20"/>
  <sheetViews>
    <sheetView tabSelected="1" view="pageBreakPreview" zoomScale="60" zoomScaleNormal="55" zoomScalePageLayoutView="0" workbookViewId="0" topLeftCell="X1">
      <selection activeCell="BD100" sqref="BD100"/>
    </sheetView>
  </sheetViews>
  <sheetFormatPr defaultColWidth="3.625" defaultRowHeight="12.75"/>
  <cols>
    <col min="1" max="1" width="9.125" style="3" customWidth="1"/>
    <col min="2" max="2" width="86.25390625" style="3" bestFit="1" customWidth="1"/>
    <col min="3" max="18" width="11.00390625" style="3" customWidth="1"/>
    <col min="19" max="20" width="12.375" style="3" customWidth="1"/>
    <col min="21" max="21" width="15.25390625" style="3" customWidth="1"/>
    <col min="22" max="29" width="11.375" style="3" customWidth="1"/>
    <col min="30" max="30" width="11.375" style="3" bestFit="1" customWidth="1"/>
    <col min="31" max="33" width="7.625" style="3" hidden="1" customWidth="1"/>
    <col min="34" max="37" width="9.875" style="3" hidden="1" customWidth="1"/>
    <col min="38" max="38" width="3.25390625" style="3" hidden="1" customWidth="1"/>
    <col min="39" max="39" width="9.875" style="3" hidden="1" customWidth="1"/>
    <col min="40" max="40" width="11.375" style="3" bestFit="1" customWidth="1"/>
    <col min="41" max="41" width="11.375" style="3" customWidth="1"/>
    <col min="42" max="42" width="10.125" style="3" customWidth="1"/>
    <col min="43" max="50" width="7.00390625" style="3" customWidth="1"/>
    <col min="51" max="51" width="7.625" style="3" bestFit="1" customWidth="1"/>
    <col min="52" max="52" width="4.25390625" style="3" customWidth="1"/>
    <col min="53" max="53" width="11.375" style="3" bestFit="1" customWidth="1"/>
    <col min="54" max="54" width="11.375" style="3" customWidth="1"/>
    <col min="55" max="55" width="3.50390625" style="3" customWidth="1"/>
    <col min="56" max="56" width="13.25390625" style="3" customWidth="1"/>
    <col min="57" max="57" width="6.625" style="3" customWidth="1"/>
    <col min="58" max="58" width="93.75390625" style="3" bestFit="1" customWidth="1"/>
    <col min="59" max="59" width="6.625" style="3" customWidth="1"/>
    <col min="60" max="61" width="5.25390625" style="3" customWidth="1"/>
    <col min="62" max="64" width="15.625" style="3" customWidth="1"/>
    <col min="65" max="65" width="5.625" style="3" customWidth="1"/>
    <col min="66" max="66" width="15.00390625" style="3" customWidth="1"/>
    <col min="67" max="67" width="8.75390625" style="3" customWidth="1"/>
    <col min="68" max="69" width="5.625" style="3" customWidth="1"/>
    <col min="70" max="70" width="16.875" style="3" customWidth="1"/>
    <col min="71" max="71" width="8.875" style="3" customWidth="1"/>
    <col min="72" max="16384" width="3.625" style="3" customWidth="1"/>
  </cols>
  <sheetData>
    <row r="1" spans="1:59" ht="50.25" customHeight="1">
      <c r="A1" s="7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>
        <v>1000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72" t="s">
        <v>1</v>
      </c>
      <c r="BG1" s="2"/>
    </row>
    <row r="2" spans="1:59" ht="23.25" customHeight="1">
      <c r="A2" s="46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2" t="s">
        <v>3</v>
      </c>
      <c r="BG2" s="2"/>
    </row>
    <row r="3" spans="1:94" ht="20.25" customHeight="1">
      <c r="A3" s="116"/>
      <c r="B3" s="117"/>
      <c r="C3" s="118"/>
      <c r="D3" s="119"/>
      <c r="E3" s="120"/>
      <c r="F3" s="99"/>
      <c r="G3" s="120"/>
      <c r="H3" s="118"/>
      <c r="I3" s="99"/>
      <c r="J3" s="48" t="s">
        <v>4</v>
      </c>
      <c r="K3" s="48"/>
      <c r="L3" s="99"/>
      <c r="M3" s="144" t="s">
        <v>4</v>
      </c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23"/>
      <c r="AP3" s="127"/>
      <c r="AQ3" s="127"/>
      <c r="AR3" s="127"/>
      <c r="AS3" s="127"/>
      <c r="AT3" s="127"/>
      <c r="AU3" s="127"/>
      <c r="AV3" s="127"/>
      <c r="AW3" s="144" t="s">
        <v>244</v>
      </c>
      <c r="AX3" s="144"/>
      <c r="AY3" s="144"/>
      <c r="AZ3" s="123"/>
      <c r="BA3" s="146" t="s">
        <v>257</v>
      </c>
      <c r="BB3" s="146"/>
      <c r="BC3" s="88"/>
      <c r="BD3" s="130" t="s">
        <v>204</v>
      </c>
      <c r="BE3" s="121"/>
      <c r="BF3" s="122"/>
      <c r="BG3" s="2"/>
      <c r="CP3" s="6"/>
    </row>
    <row r="4" spans="1:94" ht="18" customHeight="1">
      <c r="A4" s="14"/>
      <c r="B4" s="5"/>
      <c r="J4" s="89" t="s">
        <v>5</v>
      </c>
      <c r="K4" s="89"/>
      <c r="M4" s="145" t="s">
        <v>207</v>
      </c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29"/>
      <c r="AP4" s="128"/>
      <c r="AQ4" s="128"/>
      <c r="AR4" s="128"/>
      <c r="AS4" s="128"/>
      <c r="AT4" s="128"/>
      <c r="AU4" s="128"/>
      <c r="AV4" s="128"/>
      <c r="AW4" s="145" t="s">
        <v>245</v>
      </c>
      <c r="AX4" s="145"/>
      <c r="AY4" s="145"/>
      <c r="AZ4" s="124"/>
      <c r="BA4" s="148" t="s">
        <v>258</v>
      </c>
      <c r="BB4" s="148"/>
      <c r="BC4" s="131"/>
      <c r="BD4" s="132" t="s">
        <v>248</v>
      </c>
      <c r="BE4" s="2"/>
      <c r="BF4" s="24"/>
      <c r="BG4" s="2"/>
      <c r="CP4" s="6"/>
    </row>
    <row r="5" spans="1:94" ht="18" customHeight="1">
      <c r="A5" s="90"/>
      <c r="B5" s="91"/>
      <c r="C5" s="47">
        <v>1989</v>
      </c>
      <c r="D5" s="28" t="s">
        <v>6</v>
      </c>
      <c r="E5" s="28" t="s">
        <v>7</v>
      </c>
      <c r="F5" s="28" t="s">
        <v>8</v>
      </c>
      <c r="G5" s="28" t="s">
        <v>9</v>
      </c>
      <c r="H5" s="29" t="s">
        <v>10</v>
      </c>
      <c r="I5" s="29" t="s">
        <v>11</v>
      </c>
      <c r="J5" s="29" t="s">
        <v>12</v>
      </c>
      <c r="K5" s="29" t="s">
        <v>13</v>
      </c>
      <c r="L5" s="29" t="s">
        <v>14</v>
      </c>
      <c r="M5" s="67">
        <v>1999</v>
      </c>
      <c r="N5" s="67">
        <v>2000</v>
      </c>
      <c r="O5" s="67">
        <v>2001</v>
      </c>
      <c r="P5" s="67">
        <v>2002</v>
      </c>
      <c r="Q5" s="67">
        <v>2003</v>
      </c>
      <c r="R5" s="67">
        <v>2004</v>
      </c>
      <c r="S5" s="67">
        <v>2005</v>
      </c>
      <c r="T5" s="67">
        <v>2006</v>
      </c>
      <c r="U5" s="67">
        <v>2007</v>
      </c>
      <c r="V5" s="67">
        <v>2009</v>
      </c>
      <c r="W5" s="67">
        <v>2010</v>
      </c>
      <c r="X5" s="67">
        <v>2011</v>
      </c>
      <c r="Y5" s="140">
        <v>2012</v>
      </c>
      <c r="Z5" s="67">
        <v>2013</v>
      </c>
      <c r="AA5" s="67">
        <v>2014</v>
      </c>
      <c r="AB5" s="140">
        <v>2015</v>
      </c>
      <c r="AC5" s="67">
        <v>2016</v>
      </c>
      <c r="AD5" s="140">
        <v>2017</v>
      </c>
      <c r="AE5" s="67">
        <v>2018</v>
      </c>
      <c r="AF5" s="140">
        <v>2019</v>
      </c>
      <c r="AG5" s="67">
        <v>2020</v>
      </c>
      <c r="AH5" s="140">
        <v>2021</v>
      </c>
      <c r="AI5" s="67">
        <v>2022</v>
      </c>
      <c r="AJ5" s="140">
        <v>2023</v>
      </c>
      <c r="AK5" s="67">
        <v>2024</v>
      </c>
      <c r="AL5" s="140">
        <v>2025</v>
      </c>
      <c r="AM5" s="67">
        <v>2026</v>
      </c>
      <c r="AN5" s="140">
        <v>2018</v>
      </c>
      <c r="AO5" s="140"/>
      <c r="AP5" s="112" t="s">
        <v>239</v>
      </c>
      <c r="AQ5" s="112" t="s">
        <v>240</v>
      </c>
      <c r="AR5" s="112" t="s">
        <v>247</v>
      </c>
      <c r="AS5" s="112" t="s">
        <v>249</v>
      </c>
      <c r="AT5" s="112" t="s">
        <v>250</v>
      </c>
      <c r="AU5" s="112" t="s">
        <v>251</v>
      </c>
      <c r="AV5" s="112"/>
      <c r="AW5" s="112" t="s">
        <v>252</v>
      </c>
      <c r="AX5" s="112" t="s">
        <v>253</v>
      </c>
      <c r="AY5" s="112" t="s">
        <v>254</v>
      </c>
      <c r="AZ5" s="112"/>
      <c r="BA5" s="133">
        <v>2018</v>
      </c>
      <c r="BB5" s="133">
        <v>2019</v>
      </c>
      <c r="BC5" s="134"/>
      <c r="BD5" s="135" t="s">
        <v>255</v>
      </c>
      <c r="BE5" s="93"/>
      <c r="BF5" s="94"/>
      <c r="BG5" s="17"/>
      <c r="CP5" s="6"/>
    </row>
    <row r="6" spans="1:69" ht="18" customHeight="1">
      <c r="A6" s="96"/>
      <c r="B6" s="97"/>
      <c r="C6" s="98"/>
      <c r="D6" s="98"/>
      <c r="E6" s="98"/>
      <c r="F6" s="98"/>
      <c r="G6" s="98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99"/>
      <c r="X6" s="99"/>
      <c r="Y6" s="100"/>
      <c r="Z6" s="100"/>
      <c r="AA6" s="100"/>
      <c r="AB6" s="100"/>
      <c r="AC6" s="100"/>
      <c r="AD6" s="99"/>
      <c r="AE6" s="73"/>
      <c r="AF6" s="73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73"/>
      <c r="BE6" s="73"/>
      <c r="BF6" s="101"/>
      <c r="BG6" s="25"/>
      <c r="BN6" s="7"/>
      <c r="BP6" s="7"/>
      <c r="BQ6" s="7"/>
    </row>
    <row r="7" spans="1:60" ht="18" customHeight="1">
      <c r="A7" s="16" t="s">
        <v>16</v>
      </c>
      <c r="B7" s="1"/>
      <c r="C7" s="38">
        <v>697.4829610000075</v>
      </c>
      <c r="D7" s="38">
        <v>1179.932980000004</v>
      </c>
      <c r="E7" s="38">
        <v>466.9287479999991</v>
      </c>
      <c r="F7" s="38">
        <v>594.1210859999956</v>
      </c>
      <c r="G7" s="38">
        <v>839.277938999993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</v>
      </c>
      <c r="P7" s="62">
        <v>1055.585205</v>
      </c>
      <c r="Q7" s="64">
        <v>1604.0115010000002</v>
      </c>
      <c r="R7" s="64">
        <v>1817.6077149999999</v>
      </c>
      <c r="S7" s="64">
        <v>1615.8806299999999</v>
      </c>
      <c r="T7" s="70">
        <v>1729.7742519999997</v>
      </c>
      <c r="U7" s="70">
        <v>3083.6035439999996</v>
      </c>
      <c r="V7" s="70">
        <v>3591.49389</v>
      </c>
      <c r="W7" s="70">
        <v>4504.881928999999</v>
      </c>
      <c r="X7" s="70">
        <v>6888.226282</v>
      </c>
      <c r="Y7" s="125">
        <v>6340.404997000001</v>
      </c>
      <c r="Z7" s="125">
        <v>6783.521351999999</v>
      </c>
      <c r="AA7" s="125">
        <v>6970.107634</v>
      </c>
      <c r="AB7" s="125">
        <v>6507.272069999998</v>
      </c>
      <c r="AC7" s="125">
        <v>6449.68522</v>
      </c>
      <c r="AD7" s="70">
        <v>8315.568118000001</v>
      </c>
      <c r="AE7" s="18">
        <f aca="true" t="shared" si="0" ref="AE7:AE17">+O7/N7*100-100</f>
        <v>-36.52790004083653</v>
      </c>
      <c r="AF7" s="18">
        <f aca="true" t="shared" si="1" ref="AF7:AF17">+P7/O7*100-100</f>
        <v>43.47219102582568</v>
      </c>
      <c r="AG7" s="18">
        <f aca="true" t="shared" si="2" ref="AG7:AG17">+Q7/P7*100-100</f>
        <v>51.954716057241455</v>
      </c>
      <c r="AH7" s="18">
        <f aca="true" t="shared" si="3" ref="AH7:AH17">+R7/Q7*100-100</f>
        <v>13.316376713436014</v>
      </c>
      <c r="AI7" s="18">
        <f aca="true" t="shared" si="4" ref="AI7:AI17">+S7/R7*100-100</f>
        <v>-11.09849409942673</v>
      </c>
      <c r="AJ7" s="18">
        <f aca="true" t="shared" si="5" ref="AJ7:AJ17">+T7/S7*100-100</f>
        <v>7.0483932962300315</v>
      </c>
      <c r="AK7" s="18">
        <f aca="true" t="shared" si="6" ref="AK7:AK17">+U7/T7*100-100</f>
        <v>78.26624141472075</v>
      </c>
      <c r="AL7" s="18"/>
      <c r="AM7" s="18">
        <f aca="true" t="shared" si="7" ref="AM7:AM17">+V7/U7*100-100</f>
        <v>16.470675907356565</v>
      </c>
      <c r="AN7" s="125">
        <v>8795.430497000001</v>
      </c>
      <c r="AO7" s="125"/>
      <c r="AP7" s="18">
        <f>+W7/V7*100-100</f>
        <v>25.43198086855159</v>
      </c>
      <c r="AQ7" s="18">
        <f>+X7/W7*100-100</f>
        <v>52.90581175185335</v>
      </c>
      <c r="AR7" s="18">
        <f>+Y7/X7*100-100</f>
        <v>-7.953009418862166</v>
      </c>
      <c r="AS7" s="18">
        <f>+Z7/Y7*100-100</f>
        <v>6.988770515600521</v>
      </c>
      <c r="AT7" s="18">
        <f>+AA7/Z7*100-100</f>
        <v>2.7505814800006476</v>
      </c>
      <c r="AU7" s="18">
        <f>+AB7/AA7*100-100</f>
        <v>-6.640292923774979</v>
      </c>
      <c r="AV7" s="18"/>
      <c r="AW7" s="18">
        <f>+AC7/AB7*100-100</f>
        <v>-0.8849614612778538</v>
      </c>
      <c r="AX7" s="18">
        <f>+AD7/AC7*100-100</f>
        <v>28.929828888610473</v>
      </c>
      <c r="AY7" s="18">
        <f>AN7/AD7*100-100</f>
        <v>5.770650569998722</v>
      </c>
      <c r="AZ7" s="18"/>
      <c r="BA7" s="18">
        <v>6904.842560000001</v>
      </c>
      <c r="BB7" s="18">
        <v>6243.431157999999</v>
      </c>
      <c r="BC7" s="18"/>
      <c r="BD7" s="18">
        <f>+(BB7-BA7)/BA7*100</f>
        <v>-9.578949791434512</v>
      </c>
      <c r="BE7" s="11" t="s">
        <v>17</v>
      </c>
      <c r="BF7" s="26"/>
      <c r="BG7" s="2"/>
      <c r="BH7" s="7"/>
    </row>
    <row r="8" spans="1:65" ht="18" customHeight="1">
      <c r="A8" s="39" t="s">
        <v>18</v>
      </c>
      <c r="B8" s="4" t="s">
        <v>19</v>
      </c>
      <c r="C8" s="34">
        <v>20.80385300000757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167.429071</v>
      </c>
      <c r="K8" s="35">
        <v>18.928672</v>
      </c>
      <c r="L8" s="35">
        <v>26.090886</v>
      </c>
      <c r="M8" s="34">
        <v>23.628902</v>
      </c>
      <c r="N8" s="34">
        <v>33.457821</v>
      </c>
      <c r="O8" s="38">
        <v>22.843327</v>
      </c>
      <c r="P8" s="38">
        <v>15.932182</v>
      </c>
      <c r="Q8" s="50">
        <v>11.84545</v>
      </c>
      <c r="R8" s="50">
        <v>9.781787</v>
      </c>
      <c r="S8" s="50">
        <v>14.07427</v>
      </c>
      <c r="T8" s="70">
        <v>15.545974000000003</v>
      </c>
      <c r="U8" s="70">
        <v>23.920567000000002</v>
      </c>
      <c r="V8" s="70">
        <v>33.664037</v>
      </c>
      <c r="W8" s="70">
        <v>333.08020600000003</v>
      </c>
      <c r="X8" s="70">
        <v>1028.120815</v>
      </c>
      <c r="Y8" s="125">
        <v>852.0738940000001</v>
      </c>
      <c r="Z8" s="125">
        <v>346.4483149999999</v>
      </c>
      <c r="AA8" s="125">
        <v>139.890691</v>
      </c>
      <c r="AB8" s="125">
        <v>322.768198</v>
      </c>
      <c r="AC8" s="125">
        <v>603.821781</v>
      </c>
      <c r="AD8" s="70">
        <v>1212.193548</v>
      </c>
      <c r="AE8" s="34">
        <f t="shared" si="0"/>
        <v>-31.725000860038094</v>
      </c>
      <c r="AF8" s="34">
        <f t="shared" si="1"/>
        <v>-30.25454654656916</v>
      </c>
      <c r="AG8" s="77">
        <f t="shared" si="2"/>
        <v>-25.650799118413275</v>
      </c>
      <c r="AH8" s="18">
        <f t="shared" si="3"/>
        <v>-17.421566930762438</v>
      </c>
      <c r="AI8" s="18">
        <f t="shared" si="4"/>
        <v>43.88240103776539</v>
      </c>
      <c r="AJ8" s="18">
        <f t="shared" si="5"/>
        <v>10.45669864227419</v>
      </c>
      <c r="AK8" s="18">
        <f t="shared" si="6"/>
        <v>53.86985080510232</v>
      </c>
      <c r="AL8" s="18"/>
      <c r="AM8" s="18">
        <f t="shared" si="7"/>
        <v>40.73260470790677</v>
      </c>
      <c r="AN8" s="125">
        <v>1767.9092580000001</v>
      </c>
      <c r="AO8" s="125"/>
      <c r="AP8" s="18">
        <f>+W8/V8*100-100</f>
        <v>889.4244293992429</v>
      </c>
      <c r="AQ8" s="18">
        <f>+X8/W8*100-100</f>
        <v>208.67064343054955</v>
      </c>
      <c r="AR8" s="18">
        <f>+Y8/X8*100-100</f>
        <v>-17.12317447828346</v>
      </c>
      <c r="AS8" s="18">
        <f>+Z8/Y8*100-100</f>
        <v>-59.34057862357183</v>
      </c>
      <c r="AT8" s="18">
        <f>+AA8/Z8*100-100</f>
        <v>-59.62148322181909</v>
      </c>
      <c r="AU8" s="18">
        <f>+AB8/AA8*100-100</f>
        <v>130.72886100762773</v>
      </c>
      <c r="AV8" s="18"/>
      <c r="AW8" s="18">
        <f>+AC8/AB8*100-100</f>
        <v>87.07598355151458</v>
      </c>
      <c r="AX8" s="18">
        <f>+AD8/AC8*100-100</f>
        <v>100.75353128078035</v>
      </c>
      <c r="AY8" s="18">
        <f>AN8/AD8*100-100</f>
        <v>45.84381024935138</v>
      </c>
      <c r="AZ8" s="18"/>
      <c r="BA8" s="18">
        <v>1378.809303</v>
      </c>
      <c r="BB8" s="18">
        <v>518.8465939999999</v>
      </c>
      <c r="BC8" s="18"/>
      <c r="BD8" s="18">
        <f aca="true" t="shared" si="8" ref="BD8:BD71">+(BB8-BA8)/BA8*100</f>
        <v>-62.369952619909185</v>
      </c>
      <c r="BE8" s="42" t="s">
        <v>18</v>
      </c>
      <c r="BF8" s="43" t="s">
        <v>20</v>
      </c>
      <c r="BG8" s="2"/>
      <c r="BM8" s="7"/>
    </row>
    <row r="9" spans="1:59" ht="18" customHeight="1">
      <c r="A9" s="39" t="s">
        <v>21</v>
      </c>
      <c r="B9" s="4" t="s">
        <v>22</v>
      </c>
      <c r="C9" s="34">
        <v>5.505849</v>
      </c>
      <c r="D9" s="34">
        <v>16.578273</v>
      </c>
      <c r="E9" s="34">
        <v>34.444168</v>
      </c>
      <c r="F9" s="34">
        <v>34.123421</v>
      </c>
      <c r="G9" s="34">
        <v>32.294401</v>
      </c>
      <c r="H9" s="34">
        <v>10.471057</v>
      </c>
      <c r="I9" s="35">
        <v>77.998</v>
      </c>
      <c r="J9" s="36">
        <v>26.023348</v>
      </c>
      <c r="K9" s="35">
        <v>1.510666</v>
      </c>
      <c r="L9" s="35">
        <v>0.571629</v>
      </c>
      <c r="M9" s="34">
        <v>0.687917</v>
      </c>
      <c r="N9" s="34">
        <v>1.7591</v>
      </c>
      <c r="O9" s="38">
        <v>0.610582</v>
      </c>
      <c r="P9" s="38">
        <v>0.198277</v>
      </c>
      <c r="Q9" s="50">
        <v>0.537834</v>
      </c>
      <c r="R9" s="50">
        <v>0.901182</v>
      </c>
      <c r="S9" s="50">
        <v>0.77791</v>
      </c>
      <c r="T9" s="70">
        <v>0.60005</v>
      </c>
      <c r="U9" s="70">
        <v>1.438785</v>
      </c>
      <c r="V9" s="70">
        <v>2.4510880000000004</v>
      </c>
      <c r="W9" s="70">
        <v>251.235428</v>
      </c>
      <c r="X9" s="70">
        <v>514.8103379999999</v>
      </c>
      <c r="Y9" s="125">
        <v>99.74300899999999</v>
      </c>
      <c r="Z9" s="125">
        <v>29.279358999999996</v>
      </c>
      <c r="AA9" s="125">
        <v>12.105818</v>
      </c>
      <c r="AB9" s="125">
        <v>115.493507</v>
      </c>
      <c r="AC9" s="125">
        <v>47.000139</v>
      </c>
      <c r="AD9" s="70">
        <v>88.056933</v>
      </c>
      <c r="AE9" s="34">
        <f t="shared" si="0"/>
        <v>-65.29009152407482</v>
      </c>
      <c r="AF9" s="34">
        <f t="shared" si="1"/>
        <v>-67.52655662957636</v>
      </c>
      <c r="AG9" s="77">
        <f t="shared" si="2"/>
        <v>171.25385193441497</v>
      </c>
      <c r="AH9" s="18">
        <f t="shared" si="3"/>
        <v>67.55764789879404</v>
      </c>
      <c r="AI9" s="18">
        <f t="shared" si="4"/>
        <v>-13.678923902164058</v>
      </c>
      <c r="AJ9" s="18">
        <f t="shared" si="5"/>
        <v>-22.863827435050325</v>
      </c>
      <c r="AK9" s="18">
        <f t="shared" si="6"/>
        <v>139.7775185401217</v>
      </c>
      <c r="AL9" s="18"/>
      <c r="AM9" s="18">
        <f t="shared" si="7"/>
        <v>70.35818416233144</v>
      </c>
      <c r="AN9" s="125">
        <v>266.729172</v>
      </c>
      <c r="AO9" s="125"/>
      <c r="AP9" s="18">
        <f>+W9/V9*100-100</f>
        <v>10149.955448355995</v>
      </c>
      <c r="AQ9" s="18">
        <f>+X9/W9*100-100</f>
        <v>104.91152147538676</v>
      </c>
      <c r="AR9" s="18">
        <f>+Y9/X9*100-100</f>
        <v>-80.62529020153437</v>
      </c>
      <c r="AS9" s="18">
        <f>+Z9/Y9*100-100</f>
        <v>-70.64520181058504</v>
      </c>
      <c r="AT9" s="18">
        <f>+AA9/Z9*100-100</f>
        <v>-58.6540880215308</v>
      </c>
      <c r="AU9" s="18">
        <f>+AB9/AA9*100-100</f>
        <v>854.0330690582</v>
      </c>
      <c r="AV9" s="18"/>
      <c r="AW9" s="18">
        <f>+AC9/AB9*100-100</f>
        <v>-59.30495122985572</v>
      </c>
      <c r="AX9" s="18">
        <f>+AD9/AC9*100-100</f>
        <v>87.3546225044143</v>
      </c>
      <c r="AY9" s="18">
        <f>AN9/AD9*100-100</f>
        <v>202.90536237504438</v>
      </c>
      <c r="AZ9" s="18"/>
      <c r="BA9" s="18">
        <v>217.061888</v>
      </c>
      <c r="BB9" s="18">
        <v>25.88089</v>
      </c>
      <c r="BC9" s="18"/>
      <c r="BD9" s="18">
        <f t="shared" si="8"/>
        <v>-88.07672307724515</v>
      </c>
      <c r="BE9" s="42" t="s">
        <v>21</v>
      </c>
      <c r="BF9" s="43" t="s">
        <v>23</v>
      </c>
      <c r="BG9" s="2"/>
    </row>
    <row r="10" spans="1:59" ht="18" customHeight="1">
      <c r="A10" s="39" t="s">
        <v>24</v>
      </c>
      <c r="B10" s="4" t="s">
        <v>25</v>
      </c>
      <c r="C10" s="34">
        <v>8.465723</v>
      </c>
      <c r="D10" s="34">
        <v>18.90327</v>
      </c>
      <c r="E10" s="34">
        <v>20.794937</v>
      </c>
      <c r="F10" s="34">
        <v>30.887163</v>
      </c>
      <c r="G10" s="34">
        <v>30.603921</v>
      </c>
      <c r="H10" s="34">
        <v>20.45328</v>
      </c>
      <c r="I10" s="35">
        <v>36.383</v>
      </c>
      <c r="J10" s="36">
        <v>42.76973</v>
      </c>
      <c r="K10" s="35">
        <v>32.477989</v>
      </c>
      <c r="L10" s="35">
        <v>36.886115</v>
      </c>
      <c r="M10" s="34">
        <v>40.164914</v>
      </c>
      <c r="N10" s="34">
        <v>36.919244</v>
      </c>
      <c r="O10" s="38">
        <v>23.775403</v>
      </c>
      <c r="P10" s="38">
        <v>39.009581</v>
      </c>
      <c r="Q10" s="50">
        <v>52.601699</v>
      </c>
      <c r="R10" s="50">
        <v>70.764475</v>
      </c>
      <c r="S10" s="50">
        <v>78.39677999999999</v>
      </c>
      <c r="T10" s="70">
        <v>84.629717</v>
      </c>
      <c r="U10" s="70">
        <v>119.28292800000001</v>
      </c>
      <c r="V10" s="70">
        <v>120.113915</v>
      </c>
      <c r="W10" s="70">
        <v>139.46064099999998</v>
      </c>
      <c r="X10" s="70">
        <v>115.18223300000001</v>
      </c>
      <c r="Y10" s="125">
        <v>123.564525</v>
      </c>
      <c r="Z10" s="125">
        <v>167.91084899999998</v>
      </c>
      <c r="AA10" s="125">
        <v>203.639684</v>
      </c>
      <c r="AB10" s="125">
        <v>160.937229</v>
      </c>
      <c r="AC10" s="125">
        <v>115.589771</v>
      </c>
      <c r="AD10" s="70">
        <v>126.409596</v>
      </c>
      <c r="AE10" s="34">
        <f t="shared" si="0"/>
        <v>-35.60159845093253</v>
      </c>
      <c r="AF10" s="34">
        <f t="shared" si="1"/>
        <v>64.0753723501553</v>
      </c>
      <c r="AG10" s="77">
        <f t="shared" si="2"/>
        <v>34.843024845614224</v>
      </c>
      <c r="AH10" s="18">
        <f t="shared" si="3"/>
        <v>34.5288770995781</v>
      </c>
      <c r="AI10" s="18">
        <f t="shared" si="4"/>
        <v>10.785503601913234</v>
      </c>
      <c r="AJ10" s="18">
        <f t="shared" si="5"/>
        <v>7.950501283343542</v>
      </c>
      <c r="AK10" s="18">
        <f t="shared" si="6"/>
        <v>40.94685912750958</v>
      </c>
      <c r="AL10" s="18"/>
      <c r="AM10" s="18">
        <f t="shared" si="7"/>
        <v>0.6966520808409342</v>
      </c>
      <c r="AN10" s="125">
        <v>132.978418</v>
      </c>
      <c r="AO10" s="125"/>
      <c r="AP10" s="18">
        <f>+W10/V10*100-100</f>
        <v>16.10698144340725</v>
      </c>
      <c r="AQ10" s="18">
        <f>+X10/W10*100-100</f>
        <v>-17.408788476743027</v>
      </c>
      <c r="AR10" s="18">
        <f>+Y10/X10*100-100</f>
        <v>7.277417516293497</v>
      </c>
      <c r="AS10" s="18">
        <f>+Z10/Y10*100-100</f>
        <v>35.88920363672338</v>
      </c>
      <c r="AT10" s="18">
        <f>+AA10/Z10*100-100</f>
        <v>21.278455330780915</v>
      </c>
      <c r="AU10" s="18">
        <f>+AB10/AA10*100-100</f>
        <v>-20.969613663317205</v>
      </c>
      <c r="AV10" s="18"/>
      <c r="AW10" s="18">
        <f>+AC10/AB10*100-100</f>
        <v>-28.17710872852173</v>
      </c>
      <c r="AX10" s="18">
        <f>+AD10/AC10*100-100</f>
        <v>9.360538485710805</v>
      </c>
      <c r="AY10" s="18">
        <f>AN10/AD10*100-100</f>
        <v>5.196458344823768</v>
      </c>
      <c r="AZ10" s="18"/>
      <c r="BA10" s="18">
        <v>109.76959500000001</v>
      </c>
      <c r="BB10" s="18">
        <v>69.163758</v>
      </c>
      <c r="BC10" s="18"/>
      <c r="BD10" s="18">
        <f t="shared" si="8"/>
        <v>-36.991880128554726</v>
      </c>
      <c r="BE10" s="42" t="s">
        <v>24</v>
      </c>
      <c r="BF10" s="43" t="s">
        <v>26</v>
      </c>
      <c r="BG10" s="2"/>
    </row>
    <row r="11" spans="1:59" ht="18" customHeight="1">
      <c r="A11" s="39" t="s">
        <v>27</v>
      </c>
      <c r="B11" s="4" t="s">
        <v>28</v>
      </c>
      <c r="C11" s="34">
        <v>3.231169</v>
      </c>
      <c r="D11" s="34">
        <v>9.522003</v>
      </c>
      <c r="E11" s="34">
        <v>10.473635</v>
      </c>
      <c r="F11" s="34">
        <v>19.861165</v>
      </c>
      <c r="G11" s="34">
        <v>23.178876</v>
      </c>
      <c r="H11" s="34">
        <v>25.413146</v>
      </c>
      <c r="I11" s="35">
        <v>36.198</v>
      </c>
      <c r="J11" s="36">
        <v>35.535981</v>
      </c>
      <c r="K11" s="35">
        <v>52.149254</v>
      </c>
      <c r="L11" s="35">
        <v>43.184027</v>
      </c>
      <c r="M11" s="34">
        <v>30.109839</v>
      </c>
      <c r="N11" s="34">
        <v>37.338978</v>
      </c>
      <c r="O11" s="38">
        <v>11.602257</v>
      </c>
      <c r="P11" s="38">
        <v>19.112072</v>
      </c>
      <c r="Q11" s="50">
        <v>33.076211</v>
      </c>
      <c r="R11" s="50">
        <v>54.665135</v>
      </c>
      <c r="S11" s="50">
        <v>69.19341899999999</v>
      </c>
      <c r="T11" s="70">
        <v>84.61101600000002</v>
      </c>
      <c r="U11" s="70">
        <v>97.07248700000001</v>
      </c>
      <c r="V11" s="70">
        <v>108.099375</v>
      </c>
      <c r="W11" s="70">
        <v>137.034353</v>
      </c>
      <c r="X11" s="70">
        <v>175.56523</v>
      </c>
      <c r="Y11" s="125">
        <v>178.13305099999997</v>
      </c>
      <c r="Z11" s="125">
        <v>187.28123200000002</v>
      </c>
      <c r="AA11" s="125">
        <v>197.45834900000003</v>
      </c>
      <c r="AB11" s="125">
        <v>249.81125600000004</v>
      </c>
      <c r="AC11" s="125">
        <v>180.412482</v>
      </c>
      <c r="AD11" s="70">
        <v>229.913702</v>
      </c>
      <c r="AE11" s="34">
        <f t="shared" si="0"/>
        <v>-68.92722398561631</v>
      </c>
      <c r="AF11" s="34">
        <f t="shared" si="1"/>
        <v>64.7271905802466</v>
      </c>
      <c r="AG11" s="77">
        <f t="shared" si="2"/>
        <v>73.06449557117617</v>
      </c>
      <c r="AH11" s="18">
        <f t="shared" si="3"/>
        <v>65.27024513176553</v>
      </c>
      <c r="AI11" s="18">
        <f t="shared" si="4"/>
        <v>26.576873906924376</v>
      </c>
      <c r="AJ11" s="18">
        <f t="shared" si="5"/>
        <v>22.2818834837458</v>
      </c>
      <c r="AK11" s="18">
        <f t="shared" si="6"/>
        <v>14.72795339084449</v>
      </c>
      <c r="AL11" s="18"/>
      <c r="AM11" s="18">
        <f t="shared" si="7"/>
        <v>11.359436994748037</v>
      </c>
      <c r="AN11" s="125">
        <v>188.79283199999998</v>
      </c>
      <c r="AO11" s="125"/>
      <c r="AP11" s="18">
        <f>+W11/V11*100-100</f>
        <v>26.767016923085833</v>
      </c>
      <c r="AQ11" s="18">
        <f>+X11/W11*100-100</f>
        <v>28.117677178364175</v>
      </c>
      <c r="AR11" s="18">
        <f>+Y11/X11*100-100</f>
        <v>1.4626022476090128</v>
      </c>
      <c r="AS11" s="18">
        <f>+Z11/Y11*100-100</f>
        <v>5.135588790875232</v>
      </c>
      <c r="AT11" s="18">
        <f>+AA11/Z11*100-100</f>
        <v>5.434136080437568</v>
      </c>
      <c r="AU11" s="18">
        <f>+AB11/AA11*100-100</f>
        <v>26.51339245219762</v>
      </c>
      <c r="AV11" s="18"/>
      <c r="AW11" s="18">
        <f>+AC11/AB11*100-100</f>
        <v>-27.780483198082962</v>
      </c>
      <c r="AX11" s="18">
        <f>+AD11/AC11*100-100</f>
        <v>27.437802224792847</v>
      </c>
      <c r="AY11" s="18">
        <f>AN11/AD11*100-100</f>
        <v>-17.88534986923051</v>
      </c>
      <c r="AZ11" s="18"/>
      <c r="BA11" s="18">
        <v>135.819866</v>
      </c>
      <c r="BB11" s="18">
        <v>122.78668699999999</v>
      </c>
      <c r="BC11" s="18"/>
      <c r="BD11" s="18">
        <f t="shared" si="8"/>
        <v>-9.595929803081978</v>
      </c>
      <c r="BE11" s="42" t="s">
        <v>27</v>
      </c>
      <c r="BF11" s="43" t="s">
        <v>29</v>
      </c>
      <c r="BG11" s="2"/>
    </row>
    <row r="12" spans="1:61" ht="18" customHeight="1">
      <c r="A12" s="39" t="s">
        <v>30</v>
      </c>
      <c r="B12" s="4" t="s">
        <v>31</v>
      </c>
      <c r="C12" s="34">
        <v>570.689283</v>
      </c>
      <c r="D12" s="34">
        <v>564.35023</v>
      </c>
      <c r="E12" s="34">
        <v>106.045263</v>
      </c>
      <c r="F12" s="34">
        <v>159.360586</v>
      </c>
      <c r="G12" s="34">
        <v>347.257842</v>
      </c>
      <c r="H12" s="34">
        <v>158.83377299999998</v>
      </c>
      <c r="I12" s="35">
        <v>462.161</v>
      </c>
      <c r="J12" s="36">
        <v>787.669062</v>
      </c>
      <c r="K12" s="35">
        <v>718.622498</v>
      </c>
      <c r="L12" s="35">
        <v>480.318544</v>
      </c>
      <c r="M12" s="34">
        <v>417.675674</v>
      </c>
      <c r="N12" s="34">
        <v>408.266799</v>
      </c>
      <c r="O12" s="38">
        <v>192.503479</v>
      </c>
      <c r="P12" s="38">
        <v>392.020205</v>
      </c>
      <c r="Q12" s="50">
        <v>721.547635</v>
      </c>
      <c r="R12" s="50">
        <v>557.634022</v>
      </c>
      <c r="S12" s="50">
        <v>226.29602400000005</v>
      </c>
      <c r="T12" s="70">
        <v>211.783364</v>
      </c>
      <c r="U12" s="70">
        <v>1023.6941020000003</v>
      </c>
      <c r="V12" s="70">
        <v>1284.8536689999999</v>
      </c>
      <c r="W12" s="70">
        <v>1169.797102</v>
      </c>
      <c r="X12" s="70">
        <v>2059.771455</v>
      </c>
      <c r="Y12" s="125">
        <v>1638.3201150000002</v>
      </c>
      <c r="Z12" s="125">
        <v>2151.720156</v>
      </c>
      <c r="AA12" s="125">
        <v>2478.592408</v>
      </c>
      <c r="AB12" s="125">
        <v>1807.631278</v>
      </c>
      <c r="AC12" s="125">
        <v>1320.242907</v>
      </c>
      <c r="AD12" s="70">
        <v>1884.4661319999998</v>
      </c>
      <c r="AE12" s="34">
        <f t="shared" si="0"/>
        <v>-52.84860795158609</v>
      </c>
      <c r="AF12" s="34">
        <f t="shared" si="1"/>
        <v>103.64317935261832</v>
      </c>
      <c r="AG12" s="77">
        <f t="shared" si="2"/>
        <v>84.05878722501052</v>
      </c>
      <c r="AH12" s="18">
        <f t="shared" si="3"/>
        <v>-22.716949657800484</v>
      </c>
      <c r="AI12" s="18">
        <f t="shared" si="4"/>
        <v>-59.41854064277304</v>
      </c>
      <c r="AJ12" s="18">
        <f t="shared" si="5"/>
        <v>-6.413130793672295</v>
      </c>
      <c r="AK12" s="18">
        <f t="shared" si="6"/>
        <v>383.3685151965006</v>
      </c>
      <c r="AL12" s="18"/>
      <c r="AM12" s="18">
        <f t="shared" si="7"/>
        <v>25.51148497288105</v>
      </c>
      <c r="AN12" s="125">
        <v>2188.242795</v>
      </c>
      <c r="AO12" s="125"/>
      <c r="AP12" s="18">
        <f>+W12/V12*100-100</f>
        <v>-8.954838187102524</v>
      </c>
      <c r="AQ12" s="18">
        <f>+X12/W12*100-100</f>
        <v>76.07937748165153</v>
      </c>
      <c r="AR12" s="18">
        <f>+Y12/X12*100-100</f>
        <v>-20.461072949474385</v>
      </c>
      <c r="AS12" s="18">
        <f>+Z12/Y12*100-100</f>
        <v>31.33697964759469</v>
      </c>
      <c r="AT12" s="18">
        <f>+AA12/Z12*100-100</f>
        <v>15.19120649070129</v>
      </c>
      <c r="AU12" s="18">
        <f>+AB12/AA12*100-100</f>
        <v>-27.070248736112475</v>
      </c>
      <c r="AV12" s="18"/>
      <c r="AW12" s="18">
        <f>+AC12/AB12*100-100</f>
        <v>-26.962820179746856</v>
      </c>
      <c r="AX12" s="18">
        <f>+AD12/AC12*100-100</f>
        <v>42.736319355207854</v>
      </c>
      <c r="AY12" s="18">
        <f>AN12/AD12*100-100</f>
        <v>16.12003834091726</v>
      </c>
      <c r="AZ12" s="18"/>
      <c r="BA12" s="18">
        <v>1680.967386</v>
      </c>
      <c r="BB12" s="18">
        <v>2355.4665459999997</v>
      </c>
      <c r="BC12" s="18"/>
      <c r="BD12" s="18">
        <f t="shared" si="8"/>
        <v>40.125654168997634</v>
      </c>
      <c r="BE12" s="42" t="s">
        <v>30</v>
      </c>
      <c r="BF12" s="43" t="s">
        <v>32</v>
      </c>
      <c r="BG12" s="2"/>
      <c r="BI12" s="7"/>
    </row>
    <row r="13" spans="1:59" ht="18" customHeight="1">
      <c r="A13" s="39" t="s">
        <v>33</v>
      </c>
      <c r="B13" s="4" t="s">
        <v>34</v>
      </c>
      <c r="C13" s="34">
        <v>12.45038</v>
      </c>
      <c r="D13" s="34">
        <v>54.884493</v>
      </c>
      <c r="E13" s="34">
        <v>43.868049</v>
      </c>
      <c r="F13" s="34">
        <v>66.868179</v>
      </c>
      <c r="G13" s="34">
        <v>101.468497</v>
      </c>
      <c r="H13" s="34">
        <v>48.082108999999996</v>
      </c>
      <c r="I13" s="35">
        <v>88.076</v>
      </c>
      <c r="J13" s="36">
        <v>100.534797</v>
      </c>
      <c r="K13" s="35">
        <v>175.707251</v>
      </c>
      <c r="L13" s="35">
        <v>183.097398</v>
      </c>
      <c r="M13" s="34">
        <v>159.191708</v>
      </c>
      <c r="N13" s="34">
        <v>193.031051</v>
      </c>
      <c r="O13" s="38">
        <v>118.10364</v>
      </c>
      <c r="P13" s="38">
        <v>142.06627</v>
      </c>
      <c r="Q13" s="50">
        <v>131.513734</v>
      </c>
      <c r="R13" s="50">
        <v>161.744041</v>
      </c>
      <c r="S13" s="50">
        <v>284.146563</v>
      </c>
      <c r="T13" s="70">
        <v>347.83831</v>
      </c>
      <c r="U13" s="70">
        <v>456.38420299999996</v>
      </c>
      <c r="V13" s="70">
        <v>673.110429</v>
      </c>
      <c r="W13" s="70">
        <v>757.29661</v>
      </c>
      <c r="X13" s="70">
        <v>952.314751</v>
      </c>
      <c r="Y13" s="125">
        <v>908.794313</v>
      </c>
      <c r="Z13" s="125">
        <v>936.7914669999999</v>
      </c>
      <c r="AA13" s="125">
        <v>1085.5338709999999</v>
      </c>
      <c r="AB13" s="125">
        <v>1151.523162</v>
      </c>
      <c r="AC13" s="125">
        <v>1177.6997979999996</v>
      </c>
      <c r="AD13" s="70">
        <v>1311.280227</v>
      </c>
      <c r="AE13" s="34">
        <f t="shared" si="0"/>
        <v>-38.816247754875455</v>
      </c>
      <c r="AF13" s="34">
        <f t="shared" si="1"/>
        <v>20.2894931942826</v>
      </c>
      <c r="AG13" s="77">
        <f t="shared" si="2"/>
        <v>-7.42789685405269</v>
      </c>
      <c r="AH13" s="18">
        <f t="shared" si="3"/>
        <v>22.986425889177468</v>
      </c>
      <c r="AI13" s="18">
        <f t="shared" si="4"/>
        <v>75.67668103457365</v>
      </c>
      <c r="AJ13" s="18">
        <f t="shared" si="5"/>
        <v>22.415103785717776</v>
      </c>
      <c r="AK13" s="18">
        <f t="shared" si="6"/>
        <v>31.205847625007124</v>
      </c>
      <c r="AL13" s="18"/>
      <c r="AM13" s="18">
        <f t="shared" si="7"/>
        <v>47.487670382841884</v>
      </c>
      <c r="AN13" s="125">
        <v>1121.8066180000003</v>
      </c>
      <c r="AO13" s="125"/>
      <c r="AP13" s="18">
        <f>+W13/V13*100-100</f>
        <v>12.507038573903898</v>
      </c>
      <c r="AQ13" s="18">
        <f>+X13/W13*100-100</f>
        <v>25.75188353213413</v>
      </c>
      <c r="AR13" s="18">
        <f>+Y13/X13*100-100</f>
        <v>-4.569963654800091</v>
      </c>
      <c r="AS13" s="18">
        <f>+Z13/Y13*100-100</f>
        <v>3.080692033335808</v>
      </c>
      <c r="AT13" s="18">
        <f>+AA13/Z13*100-100</f>
        <v>15.87785641091881</v>
      </c>
      <c r="AU13" s="18">
        <f>+AB13/AA13*100-100</f>
        <v>6.078971164594833</v>
      </c>
      <c r="AV13" s="18"/>
      <c r="AW13" s="18">
        <f>+AC13/AB13*100-100</f>
        <v>2.273218365363604</v>
      </c>
      <c r="AX13" s="18">
        <f>+AD13/AC13*100-100</f>
        <v>11.342485515141476</v>
      </c>
      <c r="AY13" s="18">
        <f>AN13/AD13*100-100</f>
        <v>-14.4495131626811</v>
      </c>
      <c r="AZ13" s="18"/>
      <c r="BA13" s="18">
        <v>925.5847920000001</v>
      </c>
      <c r="BB13" s="18">
        <v>715.5682580000001</v>
      </c>
      <c r="BC13" s="18"/>
      <c r="BD13" s="18">
        <f t="shared" si="8"/>
        <v>-22.69014528060655</v>
      </c>
      <c r="BE13" s="42" t="s">
        <v>33</v>
      </c>
      <c r="BF13" s="43" t="s">
        <v>35</v>
      </c>
      <c r="BG13" s="2"/>
    </row>
    <row r="14" spans="1:59" ht="18" customHeight="1">
      <c r="A14" s="39" t="s">
        <v>36</v>
      </c>
      <c r="B14" s="4" t="s">
        <v>37</v>
      </c>
      <c r="C14" s="34">
        <v>2.358194</v>
      </c>
      <c r="D14" s="34">
        <v>300.785346</v>
      </c>
      <c r="E14" s="34">
        <v>9.307917</v>
      </c>
      <c r="F14" s="34">
        <v>8.625289</v>
      </c>
      <c r="G14" s="34">
        <v>10.213248</v>
      </c>
      <c r="H14" s="34">
        <v>4.461206</v>
      </c>
      <c r="I14" s="35">
        <v>202.818</v>
      </c>
      <c r="J14" s="36">
        <v>293.514638</v>
      </c>
      <c r="K14" s="35">
        <v>43.712966</v>
      </c>
      <c r="L14" s="35">
        <v>14.464425</v>
      </c>
      <c r="M14" s="34">
        <v>16.966641</v>
      </c>
      <c r="N14" s="34">
        <v>15.603857</v>
      </c>
      <c r="O14" s="38">
        <v>12.305316</v>
      </c>
      <c r="P14" s="38">
        <v>20.4506</v>
      </c>
      <c r="Q14" s="50">
        <v>35.538704</v>
      </c>
      <c r="R14" s="50">
        <v>38.57897500000001</v>
      </c>
      <c r="S14" s="50">
        <v>45.987233</v>
      </c>
      <c r="T14" s="70">
        <v>40.360801</v>
      </c>
      <c r="U14" s="70">
        <v>57.18554</v>
      </c>
      <c r="V14" s="70">
        <v>56.750644</v>
      </c>
      <c r="W14" s="70">
        <v>52.89138</v>
      </c>
      <c r="X14" s="70">
        <v>63.956466999999996</v>
      </c>
      <c r="Y14" s="125">
        <v>97.604405</v>
      </c>
      <c r="Z14" s="125">
        <v>107.221371</v>
      </c>
      <c r="AA14" s="125">
        <v>127.83357099999998</v>
      </c>
      <c r="AB14" s="125">
        <v>166.07894599999997</v>
      </c>
      <c r="AC14" s="125">
        <v>257.725282</v>
      </c>
      <c r="AD14" s="70">
        <v>208.60631400000003</v>
      </c>
      <c r="AE14" s="34">
        <f t="shared" si="0"/>
        <v>-21.139267041475705</v>
      </c>
      <c r="AF14" s="34">
        <f t="shared" si="1"/>
        <v>66.1932127545526</v>
      </c>
      <c r="AG14" s="77">
        <f t="shared" si="2"/>
        <v>73.77829501334924</v>
      </c>
      <c r="AH14" s="18">
        <f t="shared" si="3"/>
        <v>8.554816742895312</v>
      </c>
      <c r="AI14" s="18">
        <f t="shared" si="4"/>
        <v>19.202837815157082</v>
      </c>
      <c r="AJ14" s="18">
        <f t="shared" si="5"/>
        <v>-12.234769593552201</v>
      </c>
      <c r="AK14" s="18">
        <f t="shared" si="6"/>
        <v>41.68584017943547</v>
      </c>
      <c r="AL14" s="18"/>
      <c r="AM14" s="18">
        <f t="shared" si="7"/>
        <v>-0.7604999445664049</v>
      </c>
      <c r="AN14" s="125">
        <v>171.77220300000002</v>
      </c>
      <c r="AO14" s="125"/>
      <c r="AP14" s="18">
        <f>+W14/V14*100-100</f>
        <v>-6.800388027314725</v>
      </c>
      <c r="AQ14" s="18">
        <f>+X14/W14*100-100</f>
        <v>20.920397614885445</v>
      </c>
      <c r="AR14" s="18">
        <f>+Y14/X14*100-100</f>
        <v>52.61068908012072</v>
      </c>
      <c r="AS14" s="18">
        <f>+Z14/Y14*100-100</f>
        <v>9.853004072920697</v>
      </c>
      <c r="AT14" s="18">
        <f>+AA14/Z14*100-100</f>
        <v>19.223966087879973</v>
      </c>
      <c r="AU14" s="18">
        <f>+AB14/AA14*100-100</f>
        <v>29.9180995264538</v>
      </c>
      <c r="AV14" s="18"/>
      <c r="AW14" s="18">
        <f>+AC14/AB14*100-100</f>
        <v>55.182392595386546</v>
      </c>
      <c r="AX14" s="18">
        <f>+AD14/AC14*100-100</f>
        <v>-19.058653314423367</v>
      </c>
      <c r="AY14" s="18">
        <f>AN14/AD14*100-100</f>
        <v>-17.65723687539007</v>
      </c>
      <c r="AZ14" s="18"/>
      <c r="BA14" s="18">
        <v>134.651579</v>
      </c>
      <c r="BB14" s="18">
        <v>120.956568</v>
      </c>
      <c r="BC14" s="18"/>
      <c r="BD14" s="18">
        <f t="shared" si="8"/>
        <v>-10.170702120024893</v>
      </c>
      <c r="BE14" s="42" t="s">
        <v>36</v>
      </c>
      <c r="BF14" s="43" t="s">
        <v>38</v>
      </c>
      <c r="BG14" s="2"/>
    </row>
    <row r="15" spans="1:59" ht="18" customHeight="1">
      <c r="A15" s="39" t="s">
        <v>39</v>
      </c>
      <c r="B15" s="4" t="s">
        <v>40</v>
      </c>
      <c r="C15" s="34">
        <v>27.327606</v>
      </c>
      <c r="D15" s="34">
        <v>38.702819000000005</v>
      </c>
      <c r="E15" s="34">
        <v>43.29206</v>
      </c>
      <c r="F15" s="34">
        <v>41.686122000000005</v>
      </c>
      <c r="G15" s="34">
        <v>58.594699999999996</v>
      </c>
      <c r="H15" s="34">
        <v>64.020844</v>
      </c>
      <c r="I15" s="35">
        <v>102.315</v>
      </c>
      <c r="J15" s="36">
        <v>106.404002</v>
      </c>
      <c r="K15" s="35">
        <v>120.110407</v>
      </c>
      <c r="L15" s="35">
        <v>131.911703</v>
      </c>
      <c r="M15" s="34">
        <v>123.332731</v>
      </c>
      <c r="N15" s="34">
        <v>124.030642</v>
      </c>
      <c r="O15" s="38">
        <v>122.47556</v>
      </c>
      <c r="P15" s="38">
        <v>155.84668</v>
      </c>
      <c r="Q15" s="50">
        <v>254.713734</v>
      </c>
      <c r="R15" s="50">
        <v>291.12514500000003</v>
      </c>
      <c r="S15" s="50">
        <v>275.44664500000005</v>
      </c>
      <c r="T15" s="70">
        <v>296.800187</v>
      </c>
      <c r="U15" s="70">
        <v>373.56484500000005</v>
      </c>
      <c r="V15" s="70">
        <v>389.115012</v>
      </c>
      <c r="W15" s="70">
        <v>519.732456</v>
      </c>
      <c r="X15" s="70">
        <v>614.583646</v>
      </c>
      <c r="Y15" s="125">
        <v>606.0033080000001</v>
      </c>
      <c r="Z15" s="125">
        <v>665.863319</v>
      </c>
      <c r="AA15" s="125">
        <v>724.2278160000001</v>
      </c>
      <c r="AB15" s="125">
        <v>767.5642740000001</v>
      </c>
      <c r="AC15" s="125">
        <v>798.4524690000001</v>
      </c>
      <c r="AD15" s="70">
        <v>966.7665630000001</v>
      </c>
      <c r="AE15" s="34">
        <f t="shared" si="0"/>
        <v>-1.2537885597657379</v>
      </c>
      <c r="AF15" s="34">
        <f t="shared" si="1"/>
        <v>27.24716670003386</v>
      </c>
      <c r="AG15" s="77">
        <f t="shared" si="2"/>
        <v>63.43866548841464</v>
      </c>
      <c r="AH15" s="18">
        <f t="shared" si="3"/>
        <v>14.29503247751849</v>
      </c>
      <c r="AI15" s="18">
        <f t="shared" si="4"/>
        <v>-5.385484651282866</v>
      </c>
      <c r="AJ15" s="18">
        <f t="shared" si="5"/>
        <v>7.752333305784106</v>
      </c>
      <c r="AK15" s="18">
        <f t="shared" si="6"/>
        <v>25.8640868039615</v>
      </c>
      <c r="AL15" s="18"/>
      <c r="AM15" s="18">
        <f t="shared" si="7"/>
        <v>4.16264196380682</v>
      </c>
      <c r="AN15" s="125">
        <v>808.841101</v>
      </c>
      <c r="AO15" s="125"/>
      <c r="AP15" s="18">
        <f>+W15/V15*100-100</f>
        <v>33.5678244148545</v>
      </c>
      <c r="AQ15" s="18">
        <f>+X15/W15*100-100</f>
        <v>18.250003228584234</v>
      </c>
      <c r="AR15" s="18">
        <f>+Y15/X15*100-100</f>
        <v>-1.396122082949148</v>
      </c>
      <c r="AS15" s="18">
        <f>+Z15/Y15*100-100</f>
        <v>9.877835683365603</v>
      </c>
      <c r="AT15" s="18">
        <f>+AA15/Z15*100-100</f>
        <v>8.765236848855466</v>
      </c>
      <c r="AU15" s="18">
        <f>+AB15/AA15*100-100</f>
        <v>5.983815733473577</v>
      </c>
      <c r="AV15" s="18"/>
      <c r="AW15" s="18">
        <f>+AC15/AB15*100-100</f>
        <v>4.024183517431396</v>
      </c>
      <c r="AX15" s="18">
        <f>+AD15/AC15*100-100</f>
        <v>21.080039267810193</v>
      </c>
      <c r="AY15" s="18">
        <f>AN15/AD15*100-100</f>
        <v>-16.33542863852648</v>
      </c>
      <c r="AZ15" s="18"/>
      <c r="BA15" s="18">
        <v>622.194086</v>
      </c>
      <c r="BB15" s="18">
        <v>675.903455</v>
      </c>
      <c r="BC15" s="18"/>
      <c r="BD15" s="18">
        <f t="shared" si="8"/>
        <v>8.632253216241601</v>
      </c>
      <c r="BE15" s="42" t="s">
        <v>39</v>
      </c>
      <c r="BF15" s="43" t="s">
        <v>41</v>
      </c>
      <c r="BG15" s="2"/>
    </row>
    <row r="16" spans="1:59" ht="18" customHeight="1">
      <c r="A16" s="39" t="s">
        <v>42</v>
      </c>
      <c r="B16" s="4" t="s">
        <v>43</v>
      </c>
      <c r="C16" s="34">
        <v>40.764294</v>
      </c>
      <c r="D16" s="34">
        <v>52.604078</v>
      </c>
      <c r="E16" s="34">
        <v>75.94035000000001</v>
      </c>
      <c r="F16" s="34">
        <v>105.001869</v>
      </c>
      <c r="G16" s="34">
        <v>110.75027</v>
      </c>
      <c r="H16" s="34">
        <v>85.052244</v>
      </c>
      <c r="I16" s="35">
        <v>101.062</v>
      </c>
      <c r="J16" s="36">
        <v>149.726714</v>
      </c>
      <c r="K16" s="35">
        <v>184.000117</v>
      </c>
      <c r="L16" s="35">
        <v>157.779269</v>
      </c>
      <c r="M16" s="34">
        <v>176.285745</v>
      </c>
      <c r="N16" s="34">
        <v>206.609696</v>
      </c>
      <c r="O16" s="38">
        <v>136.133013</v>
      </c>
      <c r="P16" s="38">
        <v>144.067889</v>
      </c>
      <c r="Q16" s="50">
        <v>199.874804</v>
      </c>
      <c r="R16" s="50">
        <v>401.4581170000001</v>
      </c>
      <c r="S16" s="50">
        <v>341.48382</v>
      </c>
      <c r="T16" s="70">
        <v>316.518282</v>
      </c>
      <c r="U16" s="70">
        <v>550.233552</v>
      </c>
      <c r="V16" s="70">
        <v>556.3982180000002</v>
      </c>
      <c r="W16" s="70">
        <v>741.3178760000001</v>
      </c>
      <c r="X16" s="70">
        <v>859.3179489999999</v>
      </c>
      <c r="Y16" s="125">
        <v>1327.983738</v>
      </c>
      <c r="Z16" s="125">
        <v>1594.6891110000001</v>
      </c>
      <c r="AA16" s="125">
        <v>1330.961379</v>
      </c>
      <c r="AB16" s="125">
        <v>1116.740838</v>
      </c>
      <c r="AC16" s="125">
        <v>1327.258047</v>
      </c>
      <c r="AD16" s="70">
        <v>1578.6746139999998</v>
      </c>
      <c r="AE16" s="34">
        <f t="shared" si="0"/>
        <v>-34.111024005378724</v>
      </c>
      <c r="AF16" s="34">
        <f t="shared" si="1"/>
        <v>5.828766898738962</v>
      </c>
      <c r="AG16" s="77">
        <f t="shared" si="2"/>
        <v>38.73653968789671</v>
      </c>
      <c r="AH16" s="18">
        <f t="shared" si="3"/>
        <v>100.85478958118205</v>
      </c>
      <c r="AI16" s="18">
        <f t="shared" si="4"/>
        <v>-14.93911679957391</v>
      </c>
      <c r="AJ16" s="18">
        <f t="shared" si="5"/>
        <v>-7.310899239676999</v>
      </c>
      <c r="AK16" s="18">
        <f t="shared" si="6"/>
        <v>73.83942201480801</v>
      </c>
      <c r="AL16" s="18"/>
      <c r="AM16" s="18">
        <f t="shared" si="7"/>
        <v>1.1203726086118593</v>
      </c>
      <c r="AN16" s="125">
        <v>1449.0243910000002</v>
      </c>
      <c r="AO16" s="125"/>
      <c r="AP16" s="18">
        <f>+W16/V16*100-100</f>
        <v>33.23512765096598</v>
      </c>
      <c r="AQ16" s="18">
        <f>+X16/W16*100-100</f>
        <v>15.917607927749458</v>
      </c>
      <c r="AR16" s="18">
        <f>+Y16/X16*100-100</f>
        <v>54.539276125372794</v>
      </c>
      <c r="AS16" s="18">
        <f>+Z16/Y16*100-100</f>
        <v>20.08348185058877</v>
      </c>
      <c r="AT16" s="18">
        <f>+AA16/Z16*100-100</f>
        <v>-16.5378775198773</v>
      </c>
      <c r="AU16" s="18">
        <f>+AB16/AA16*100-100</f>
        <v>-16.095173337107042</v>
      </c>
      <c r="AV16" s="18"/>
      <c r="AW16" s="18">
        <f>+AC16/AB16*100-100</f>
        <v>18.85103524798295</v>
      </c>
      <c r="AX16" s="18">
        <f>+AD16/AC16*100-100</f>
        <v>18.942553602765983</v>
      </c>
      <c r="AY16" s="18">
        <f>AN16/AD16*100-100</f>
        <v>-8.212599471115567</v>
      </c>
      <c r="AZ16" s="18"/>
      <c r="BA16" s="18">
        <v>1155.081919</v>
      </c>
      <c r="BB16" s="18">
        <v>1168.1896880000002</v>
      </c>
      <c r="BC16" s="18"/>
      <c r="BD16" s="18">
        <f t="shared" si="8"/>
        <v>1.1347912892055398</v>
      </c>
      <c r="BE16" s="42" t="s">
        <v>42</v>
      </c>
      <c r="BF16" s="43" t="s">
        <v>44</v>
      </c>
      <c r="BG16" s="2"/>
    </row>
    <row r="17" spans="1:59" ht="16.5">
      <c r="A17" s="39" t="s">
        <v>45</v>
      </c>
      <c r="B17" s="4" t="s">
        <v>46</v>
      </c>
      <c r="C17" s="34">
        <v>5.886609999999999</v>
      </c>
      <c r="D17" s="34">
        <v>14.302536</v>
      </c>
      <c r="E17" s="34">
        <v>14.715329</v>
      </c>
      <c r="F17" s="34">
        <v>18.552217</v>
      </c>
      <c r="G17" s="34">
        <v>21.411454000000003</v>
      </c>
      <c r="H17" s="34">
        <v>20.237619</v>
      </c>
      <c r="I17" s="35">
        <v>31.875</v>
      </c>
      <c r="J17" s="36">
        <v>66.062223</v>
      </c>
      <c r="K17" s="35">
        <v>79.157315</v>
      </c>
      <c r="L17" s="35">
        <v>91.10274</v>
      </c>
      <c r="M17" s="34">
        <v>86.643656</v>
      </c>
      <c r="N17" s="34">
        <v>102.140972</v>
      </c>
      <c r="O17" s="38">
        <v>95.389449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70">
        <v>331.086551</v>
      </c>
      <c r="U17" s="70">
        <v>380.826535</v>
      </c>
      <c r="V17" s="70">
        <v>366.93750300000005</v>
      </c>
      <c r="W17" s="70">
        <v>403.035877</v>
      </c>
      <c r="X17" s="70">
        <v>504.6033979999999</v>
      </c>
      <c r="Y17" s="125">
        <v>508.184639</v>
      </c>
      <c r="Z17" s="125">
        <v>596.3161729999999</v>
      </c>
      <c r="AA17" s="125">
        <v>669.864047</v>
      </c>
      <c r="AB17" s="125">
        <v>648.7233820000001</v>
      </c>
      <c r="AC17" s="125">
        <v>621.482544</v>
      </c>
      <c r="AD17" s="70">
        <v>709.200489</v>
      </c>
      <c r="AE17" s="34">
        <f t="shared" si="0"/>
        <v>-6.610004651218716</v>
      </c>
      <c r="AF17" s="34">
        <f t="shared" si="1"/>
        <v>33.01413346039982</v>
      </c>
      <c r="AG17" s="77">
        <f t="shared" si="2"/>
        <v>28.27856024878784</v>
      </c>
      <c r="AH17" s="18">
        <f t="shared" si="3"/>
        <v>41.89753589198281</v>
      </c>
      <c r="AI17" s="18">
        <f t="shared" si="4"/>
        <v>21.269582768121808</v>
      </c>
      <c r="AJ17" s="18">
        <f t="shared" si="5"/>
        <v>18.212280576187865</v>
      </c>
      <c r="AK17" s="18">
        <f t="shared" si="6"/>
        <v>15.023257166371579</v>
      </c>
      <c r="AL17" s="18"/>
      <c r="AM17" s="18">
        <f t="shared" si="7"/>
        <v>-3.6470756955000354</v>
      </c>
      <c r="AN17" s="125">
        <v>699.333709</v>
      </c>
      <c r="AO17" s="125"/>
      <c r="AP17" s="18">
        <f>+W17/V17*100-100</f>
        <v>9.837744494598581</v>
      </c>
      <c r="AQ17" s="18">
        <f>+X17/W17*100-100</f>
        <v>25.200615328843256</v>
      </c>
      <c r="AR17" s="18">
        <f>+Y17/X17*100-100</f>
        <v>0.709714007910847</v>
      </c>
      <c r="AS17" s="18">
        <f>+Z17/Y17*100-100</f>
        <v>17.342423842921377</v>
      </c>
      <c r="AT17" s="18">
        <f>+AA17/Z17*100-100</f>
        <v>12.33370438872872</v>
      </c>
      <c r="AU17" s="18">
        <f>+AB17/AA17*100-100</f>
        <v>-3.1559635264317905</v>
      </c>
      <c r="AV17" s="18"/>
      <c r="AW17" s="18">
        <f>+AC17/AB17*100-100</f>
        <v>-4.199145391679465</v>
      </c>
      <c r="AX17" s="18">
        <f>+AD17/AC17*100-100</f>
        <v>14.114305517807097</v>
      </c>
      <c r="AY17" s="18">
        <f>AN17/AD17*100-100</f>
        <v>-1.391253975855605</v>
      </c>
      <c r="AZ17" s="18"/>
      <c r="BA17" s="18">
        <v>544.9021459999999</v>
      </c>
      <c r="BB17" s="18">
        <v>470.66871399999997</v>
      </c>
      <c r="BC17" s="18"/>
      <c r="BD17" s="18">
        <f t="shared" si="8"/>
        <v>-13.623259248459622</v>
      </c>
      <c r="BE17" s="42" t="s">
        <v>45</v>
      </c>
      <c r="BF17" s="43" t="s">
        <v>47</v>
      </c>
      <c r="BG17" s="2"/>
    </row>
    <row r="18" spans="1:59" ht="16.5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70"/>
      <c r="U18" s="70"/>
      <c r="V18" s="70"/>
      <c r="W18" s="70"/>
      <c r="X18" s="70"/>
      <c r="Y18" s="18"/>
      <c r="Z18" s="18">
        <v>0</v>
      </c>
      <c r="AA18" s="18"/>
      <c r="AB18" s="18"/>
      <c r="AC18" s="18"/>
      <c r="AD18" s="70"/>
      <c r="AE18" s="34"/>
      <c r="AF18" s="34"/>
      <c r="AG18" s="77"/>
      <c r="AH18" s="18"/>
      <c r="AI18" s="18"/>
      <c r="AJ18" s="18"/>
      <c r="AK18" s="18"/>
      <c r="AL18" s="18"/>
      <c r="AM18" s="18"/>
      <c r="AN18" s="125">
        <v>0</v>
      </c>
      <c r="AO18" s="125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42"/>
      <c r="BF18" s="43"/>
      <c r="BG18" s="2"/>
    </row>
    <row r="19" spans="1:59" ht="16.5">
      <c r="A19" s="16" t="s">
        <v>48</v>
      </c>
      <c r="B19" s="1"/>
      <c r="C19" s="34">
        <v>224.99389</v>
      </c>
      <c r="D19" s="34">
        <v>345.476828</v>
      </c>
      <c r="E19" s="34">
        <v>381.432416</v>
      </c>
      <c r="F19" s="34">
        <v>330.435077</v>
      </c>
      <c r="G19" s="34">
        <v>336.232066</v>
      </c>
      <c r="H19" s="34">
        <v>152.519133</v>
      </c>
      <c r="I19" s="34">
        <v>173.31900000000002</v>
      </c>
      <c r="J19" s="34">
        <v>296.08119800000003</v>
      </c>
      <c r="K19" s="18">
        <v>393.123794</v>
      </c>
      <c r="L19" s="18">
        <v>319.376513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70">
        <v>295.90945</v>
      </c>
      <c r="U19" s="70">
        <v>353.111632</v>
      </c>
      <c r="V19" s="70">
        <v>479.29643599999997</v>
      </c>
      <c r="W19" s="70">
        <v>450.007232</v>
      </c>
      <c r="X19" s="70">
        <v>551.1821329999999</v>
      </c>
      <c r="Y19" s="125">
        <v>638.5845599999999</v>
      </c>
      <c r="Z19" s="125">
        <v>702.882505</v>
      </c>
      <c r="AA19" s="125">
        <v>792.089026</v>
      </c>
      <c r="AB19" s="125">
        <v>759.4712410000001</v>
      </c>
      <c r="AC19" s="125">
        <v>780.808888</v>
      </c>
      <c r="AD19" s="70">
        <v>749.343368</v>
      </c>
      <c r="AE19" s="18">
        <f aca="true" t="shared" si="9" ref="AE19:AK21">+O19/N19*100-100</f>
        <v>-18.853282891188968</v>
      </c>
      <c r="AF19" s="18">
        <f t="shared" si="9"/>
        <v>-26.454243752969305</v>
      </c>
      <c r="AG19" s="76">
        <f t="shared" si="9"/>
        <v>14.786003599450709</v>
      </c>
      <c r="AH19" s="18">
        <f t="shared" si="9"/>
        <v>7.901742269538943</v>
      </c>
      <c r="AI19" s="18">
        <f t="shared" si="9"/>
        <v>10.685630195645473</v>
      </c>
      <c r="AJ19" s="18">
        <f t="shared" si="9"/>
        <v>-0.9924330053183894</v>
      </c>
      <c r="AK19" s="18">
        <f t="shared" si="9"/>
        <v>19.330975066865904</v>
      </c>
      <c r="AL19" s="18"/>
      <c r="AM19" s="18">
        <f>+V19/U19*100-100</f>
        <v>35.735102603473564</v>
      </c>
      <c r="AN19" s="125">
        <v>779.3457909999998</v>
      </c>
      <c r="AO19" s="125"/>
      <c r="AP19" s="18">
        <f>+W19/V19*100-100</f>
        <v>-6.1108745653180705</v>
      </c>
      <c r="AQ19" s="18">
        <f>+X19/W19*100-100</f>
        <v>22.482950007345636</v>
      </c>
      <c r="AR19" s="18">
        <f>+Y19/X19*100-100</f>
        <v>15.85726781894796</v>
      </c>
      <c r="AS19" s="18">
        <f>+Z19/Y19*100-100</f>
        <v>10.068822365514166</v>
      </c>
      <c r="AT19" s="18">
        <f>+AA19/Z19*100-100</f>
        <v>12.69152672963456</v>
      </c>
      <c r="AU19" s="18">
        <f>+AB19/AA19*100-100</f>
        <v>-4.117944312991895</v>
      </c>
      <c r="AV19" s="18"/>
      <c r="AW19" s="18">
        <f>+AC19/AB19*100-100</f>
        <v>2.8095398282500526</v>
      </c>
      <c r="AX19" s="18">
        <f>+AD19/AC19*100-100</f>
        <v>-4.029861914174319</v>
      </c>
      <c r="AY19" s="18">
        <f>AN19/AD19*100-100</f>
        <v>4.00382845584879</v>
      </c>
      <c r="AZ19" s="18"/>
      <c r="BA19" s="18">
        <v>594.2961829999999</v>
      </c>
      <c r="BB19" s="18">
        <v>570.5226389999999</v>
      </c>
      <c r="BC19" s="18"/>
      <c r="BD19" s="18">
        <f t="shared" si="8"/>
        <v>-4.000285494009309</v>
      </c>
      <c r="BE19" s="11" t="s">
        <v>49</v>
      </c>
      <c r="BF19" s="26"/>
      <c r="BG19" s="2"/>
    </row>
    <row r="20" spans="1:59" ht="18" customHeight="1">
      <c r="A20" s="39" t="s">
        <v>50</v>
      </c>
      <c r="B20" s="4" t="s">
        <v>51</v>
      </c>
      <c r="C20" s="34">
        <v>3.972985</v>
      </c>
      <c r="D20" s="34">
        <v>8.282306</v>
      </c>
      <c r="E20" s="34">
        <v>14.383426</v>
      </c>
      <c r="F20" s="34">
        <v>11.462316999999999</v>
      </c>
      <c r="G20" s="34">
        <v>8.947816999999999</v>
      </c>
      <c r="H20" s="34">
        <v>12.699654</v>
      </c>
      <c r="I20" s="35">
        <v>13.352</v>
      </c>
      <c r="J20" s="36">
        <v>18.59962</v>
      </c>
      <c r="K20" s="35">
        <v>10.127881</v>
      </c>
      <c r="L20" s="35">
        <v>11.996556</v>
      </c>
      <c r="M20" s="34">
        <v>14.647041</v>
      </c>
      <c r="N20" s="34">
        <v>14.576</v>
      </c>
      <c r="O20" s="34">
        <v>13.251585</v>
      </c>
      <c r="P20" s="38">
        <v>10.096931</v>
      </c>
      <c r="Q20" s="50">
        <v>15.369685</v>
      </c>
      <c r="R20" s="50">
        <v>30.744022</v>
      </c>
      <c r="S20" s="50">
        <v>23.371627</v>
      </c>
      <c r="T20" s="70">
        <v>39.64679</v>
      </c>
      <c r="U20" s="70">
        <v>50.98616500000001</v>
      </c>
      <c r="V20" s="70">
        <v>79.17224900000001</v>
      </c>
      <c r="W20" s="70">
        <v>81.73335600000001</v>
      </c>
      <c r="X20" s="70">
        <v>150.681823</v>
      </c>
      <c r="Y20" s="125">
        <v>151.157327</v>
      </c>
      <c r="Z20" s="125">
        <v>196.95856899999998</v>
      </c>
      <c r="AA20" s="125">
        <v>228.40911000000003</v>
      </c>
      <c r="AB20" s="125">
        <v>221.74647199999998</v>
      </c>
      <c r="AC20" s="125">
        <v>190.284313</v>
      </c>
      <c r="AD20" s="70">
        <v>219.974339</v>
      </c>
      <c r="AE20" s="34">
        <f t="shared" si="9"/>
        <v>-9.086271953896812</v>
      </c>
      <c r="AF20" s="34">
        <f t="shared" si="9"/>
        <v>-23.80586171390064</v>
      </c>
      <c r="AG20" s="77">
        <f t="shared" si="9"/>
        <v>52.22135320128464</v>
      </c>
      <c r="AH20" s="18">
        <f t="shared" si="9"/>
        <v>100.03026737372954</v>
      </c>
      <c r="AI20" s="18">
        <f t="shared" si="9"/>
        <v>-23.979930147070547</v>
      </c>
      <c r="AJ20" s="18">
        <f t="shared" si="9"/>
        <v>69.63641427274192</v>
      </c>
      <c r="AK20" s="18">
        <f t="shared" si="9"/>
        <v>28.600991404348264</v>
      </c>
      <c r="AL20" s="18"/>
      <c r="AM20" s="18">
        <f>+V20/U20*100-100</f>
        <v>55.28182792331998</v>
      </c>
      <c r="AN20" s="125">
        <v>170.95541599999999</v>
      </c>
      <c r="AO20" s="125"/>
      <c r="AP20" s="18">
        <f>+W20/V20*100-100</f>
        <v>3.2348544248124114</v>
      </c>
      <c r="AQ20" s="18">
        <f>+X20/W20*100-100</f>
        <v>84.35780735590984</v>
      </c>
      <c r="AR20" s="18">
        <f>+Y20/X20*100-100</f>
        <v>0.3155682553694703</v>
      </c>
      <c r="AS20" s="18">
        <f>+Z20/Y20*100-100</f>
        <v>30.300378360090974</v>
      </c>
      <c r="AT20" s="18">
        <f>+AA20/Z20*100-100</f>
        <v>15.968099869775159</v>
      </c>
      <c r="AU20" s="18">
        <f>+AB20/AA20*100-100</f>
        <v>-2.9169755969891185</v>
      </c>
      <c r="AV20" s="18"/>
      <c r="AW20" s="18">
        <f>+AC20/AB20*100-100</f>
        <v>-14.18834704166116</v>
      </c>
      <c r="AX20" s="18">
        <f>+AD20/AC20*100-100</f>
        <v>15.602981418652192</v>
      </c>
      <c r="AY20" s="18">
        <f>AN20/AD20*100-100</f>
        <v>-22.283927853966645</v>
      </c>
      <c r="AZ20" s="18"/>
      <c r="BA20" s="18">
        <v>130.82695</v>
      </c>
      <c r="BB20" s="18">
        <v>143.921448</v>
      </c>
      <c r="BC20" s="18"/>
      <c r="BD20" s="18">
        <f t="shared" si="8"/>
        <v>10.009021841447794</v>
      </c>
      <c r="BE20" s="42" t="s">
        <v>50</v>
      </c>
      <c r="BF20" s="43" t="s">
        <v>52</v>
      </c>
      <c r="BG20" s="2"/>
    </row>
    <row r="21" spans="1:59" ht="16.5">
      <c r="A21" s="39" t="s">
        <v>53</v>
      </c>
      <c r="B21" s="4" t="s">
        <v>54</v>
      </c>
      <c r="C21" s="34">
        <v>221.020905</v>
      </c>
      <c r="D21" s="34">
        <v>337.194522</v>
      </c>
      <c r="E21" s="34">
        <v>367.04899</v>
      </c>
      <c r="F21" s="34">
        <v>318.97276</v>
      </c>
      <c r="G21" s="34">
        <v>327.284249</v>
      </c>
      <c r="H21" s="34">
        <v>139.819479</v>
      </c>
      <c r="I21" s="35">
        <v>159.967</v>
      </c>
      <c r="J21" s="36">
        <v>277.481578</v>
      </c>
      <c r="K21" s="35">
        <v>382.995913</v>
      </c>
      <c r="L21" s="35">
        <v>307.379957</v>
      </c>
      <c r="M21" s="34">
        <v>293.3877</v>
      </c>
      <c r="N21" s="34">
        <v>350.727</v>
      </c>
      <c r="O21" s="34">
        <v>283.179807</v>
      </c>
      <c r="P21" s="38">
        <v>207.915778</v>
      </c>
      <c r="Q21" s="50">
        <v>234.878391</v>
      </c>
      <c r="R21" s="50">
        <v>239.278012</v>
      </c>
      <c r="S21" s="50">
        <v>275.503963</v>
      </c>
      <c r="T21" s="70">
        <v>256.26266</v>
      </c>
      <c r="U21" s="70">
        <v>302.12546700000007</v>
      </c>
      <c r="V21" s="70">
        <v>400.12418699999995</v>
      </c>
      <c r="W21" s="70">
        <v>368.273876</v>
      </c>
      <c r="X21" s="70">
        <v>400.50031</v>
      </c>
      <c r="Y21" s="125">
        <v>487.427233</v>
      </c>
      <c r="Z21" s="125">
        <v>505.92393599999997</v>
      </c>
      <c r="AA21" s="125">
        <v>563.6799159999999</v>
      </c>
      <c r="AB21" s="125">
        <v>537.7247689999999</v>
      </c>
      <c r="AC21" s="125">
        <v>590.5245749999999</v>
      </c>
      <c r="AD21" s="70">
        <v>529.369029</v>
      </c>
      <c r="AE21" s="34">
        <f t="shared" si="9"/>
        <v>-19.25919390295016</v>
      </c>
      <c r="AF21" s="34">
        <f t="shared" si="9"/>
        <v>-26.578176529373792</v>
      </c>
      <c r="AG21" s="77">
        <f t="shared" si="9"/>
        <v>12.9680456477911</v>
      </c>
      <c r="AH21" s="18">
        <f t="shared" si="9"/>
        <v>1.873148475374208</v>
      </c>
      <c r="AI21" s="18">
        <f t="shared" si="9"/>
        <v>15.139690729292752</v>
      </c>
      <c r="AJ21" s="18">
        <f t="shared" si="9"/>
        <v>-6.984038556280225</v>
      </c>
      <c r="AK21" s="18">
        <f t="shared" si="9"/>
        <v>17.896796591434764</v>
      </c>
      <c r="AL21" s="18"/>
      <c r="AM21" s="18">
        <f>+V21/U21*100-100</f>
        <v>32.43643145117582</v>
      </c>
      <c r="AN21" s="125">
        <v>608.3903749999998</v>
      </c>
      <c r="AO21" s="125"/>
      <c r="AP21" s="18">
        <f>+W21/V21*100-100</f>
        <v>-7.960106395667594</v>
      </c>
      <c r="AQ21" s="18">
        <f>+X21/W21*100-100</f>
        <v>8.750670655770335</v>
      </c>
      <c r="AR21" s="18">
        <f>+Y21/X21*100-100</f>
        <v>21.704583199948075</v>
      </c>
      <c r="AS21" s="18">
        <f>+Z21/Y21*100-100</f>
        <v>3.7947619147492304</v>
      </c>
      <c r="AT21" s="18">
        <f>+AA21/Z21*100-100</f>
        <v>11.415941387679268</v>
      </c>
      <c r="AU21" s="18">
        <f>+AB21/AA21*100-100</f>
        <v>-4.60458963735725</v>
      </c>
      <c r="AV21" s="18"/>
      <c r="AW21" s="18">
        <f>+AC21/AB21*100-100</f>
        <v>9.819113614236358</v>
      </c>
      <c r="AX21" s="18">
        <f>+AD21/AC21*100-100</f>
        <v>-10.356139031131761</v>
      </c>
      <c r="AY21" s="18">
        <f>AN21/AD21*100-100</f>
        <v>14.927459233736158</v>
      </c>
      <c r="AZ21" s="18"/>
      <c r="BA21" s="18">
        <v>463.469233</v>
      </c>
      <c r="BB21" s="18">
        <v>426.6011910000001</v>
      </c>
      <c r="BC21" s="18"/>
      <c r="BD21" s="18">
        <f t="shared" si="8"/>
        <v>-7.9547981559328</v>
      </c>
      <c r="BE21" s="42" t="s">
        <v>53</v>
      </c>
      <c r="BF21" s="43" t="s">
        <v>55</v>
      </c>
      <c r="BG21" s="2"/>
    </row>
    <row r="22" spans="1:59" ht="16.5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70"/>
      <c r="U22" s="70"/>
      <c r="V22" s="70"/>
      <c r="W22" s="70"/>
      <c r="X22" s="70"/>
      <c r="Y22" s="18"/>
      <c r="Z22" s="18">
        <v>0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42"/>
      <c r="BF22" s="43"/>
      <c r="BG22" s="2"/>
    </row>
    <row r="23" spans="1:59" ht="16.5">
      <c r="A23" s="16" t="s">
        <v>56</v>
      </c>
      <c r="B23" s="8"/>
      <c r="C23" s="34">
        <v>1605.672436</v>
      </c>
      <c r="D23" s="34">
        <v>1684.607325</v>
      </c>
      <c r="E23" s="34">
        <v>1627.670827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3635.682778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</v>
      </c>
      <c r="P23" s="18">
        <v>3668.974569</v>
      </c>
      <c r="Q23" s="64">
        <v>5160.439635</v>
      </c>
      <c r="R23" s="64">
        <v>6969.911053</v>
      </c>
      <c r="S23" s="64">
        <v>7660.514083</v>
      </c>
      <c r="T23" s="70">
        <v>9190.841154</v>
      </c>
      <c r="U23" s="70">
        <v>12240.193181999999</v>
      </c>
      <c r="V23" s="70">
        <v>9936.095358999999</v>
      </c>
      <c r="W23" s="70">
        <v>15394.551866000002</v>
      </c>
      <c r="X23" s="70">
        <v>20051.875015</v>
      </c>
      <c r="Y23" s="125">
        <v>18630.140682</v>
      </c>
      <c r="Z23" s="125">
        <v>16797.620770000005</v>
      </c>
      <c r="AA23" s="125">
        <v>16974.902756</v>
      </c>
      <c r="AB23" s="125">
        <v>12594.109052999998</v>
      </c>
      <c r="AC23" s="125">
        <v>11870.621239999999</v>
      </c>
      <c r="AD23" s="70">
        <v>15680.659773000001</v>
      </c>
      <c r="AE23" s="18">
        <f aca="true" t="shared" si="10" ref="AE23:AE32">+O23/N23*100-100</f>
        <v>-26.302869265631017</v>
      </c>
      <c r="AF23" s="18">
        <f aca="true" t="shared" si="11" ref="AF23:AF32">+P23/O23*100-100</f>
        <v>50.67316858571081</v>
      </c>
      <c r="AG23" s="76">
        <f aca="true" t="shared" si="12" ref="AG23:AG32">+Q23/P23*100-100</f>
        <v>40.6507332757694</v>
      </c>
      <c r="AH23" s="18">
        <f aca="true" t="shared" si="13" ref="AH23:AH32">+R23/Q23*100-100</f>
        <v>35.06428804490801</v>
      </c>
      <c r="AI23" s="18">
        <f aca="true" t="shared" si="14" ref="AI23:AI32">+S23/R23*100-100</f>
        <v>9.908347821781021</v>
      </c>
      <c r="AJ23" s="18">
        <f aca="true" t="shared" si="15" ref="AJ23:AJ32">+T23/S23*100-100</f>
        <v>19.97681949826395</v>
      </c>
      <c r="AK23" s="18">
        <f aca="true" t="shared" si="16" ref="AK23:AK32">+U23/T23*100-100</f>
        <v>33.17816048504844</v>
      </c>
      <c r="AL23" s="18"/>
      <c r="AM23" s="18">
        <f aca="true" t="shared" si="17" ref="AM23:AM32">+V23/U23*100-100</f>
        <v>-18.824031522544317</v>
      </c>
      <c r="AN23" s="125">
        <v>16699.156946</v>
      </c>
      <c r="AO23" s="125"/>
      <c r="AP23" s="18">
        <f>+W23/V23*100-100</f>
        <v>54.93562923644646</v>
      </c>
      <c r="AQ23" s="18">
        <f>+X23/W23*100-100</f>
        <v>30.25306088503973</v>
      </c>
      <c r="AR23" s="18">
        <f>+Y23/X23*100-100</f>
        <v>-7.090281242709011</v>
      </c>
      <c r="AS23" s="18">
        <f>+Z23/Y23*100-100</f>
        <v>-9.836318164631635</v>
      </c>
      <c r="AT23" s="18">
        <f>+AA23/Z23*100-100</f>
        <v>1.055399383206776</v>
      </c>
      <c r="AU23" s="18">
        <f>+AB23/AA23*100-100</f>
        <v>-25.80747451676301</v>
      </c>
      <c r="AV23" s="18"/>
      <c r="AW23" s="18">
        <f>+AC23/AB23*100-100</f>
        <v>-5.744652598729559</v>
      </c>
      <c r="AX23" s="18">
        <f>+AD23/AC23*100-100</f>
        <v>32.096370155939724</v>
      </c>
      <c r="AY23" s="18">
        <f>AN23/AD23*100-100</f>
        <v>6.495244382214807</v>
      </c>
      <c r="AZ23" s="18"/>
      <c r="BA23" s="18">
        <v>13315.475456</v>
      </c>
      <c r="BB23" s="18">
        <v>11464.721605</v>
      </c>
      <c r="BC23" s="18"/>
      <c r="BD23" s="18">
        <f t="shared" si="8"/>
        <v>-13.899269741555068</v>
      </c>
      <c r="BE23" s="12" t="s">
        <v>57</v>
      </c>
      <c r="BF23" s="26"/>
      <c r="BG23" s="2"/>
    </row>
    <row r="24" spans="1:59" ht="18" customHeight="1">
      <c r="A24" s="40">
        <v>21</v>
      </c>
      <c r="B24" s="4" t="s">
        <v>58</v>
      </c>
      <c r="C24" s="34">
        <v>99.874834</v>
      </c>
      <c r="D24" s="34">
        <v>129.212247</v>
      </c>
      <c r="E24" s="34">
        <v>115.72122900000001</v>
      </c>
      <c r="F24" s="34">
        <v>166.367966</v>
      </c>
      <c r="G24" s="34">
        <v>214.872805</v>
      </c>
      <c r="H24" s="34">
        <v>281.517091</v>
      </c>
      <c r="I24" s="34">
        <v>464.313</v>
      </c>
      <c r="J24" s="36">
        <v>677.464789</v>
      </c>
      <c r="K24" s="34">
        <v>589.220742</v>
      </c>
      <c r="L24" s="34">
        <v>373.249849</v>
      </c>
      <c r="M24" s="34">
        <v>102.235042</v>
      </c>
      <c r="N24" s="34">
        <v>224.678851</v>
      </c>
      <c r="O24" s="34">
        <v>274.786976</v>
      </c>
      <c r="P24" s="38">
        <v>453.148572</v>
      </c>
      <c r="Q24" s="102">
        <v>440.560528</v>
      </c>
      <c r="R24" s="102">
        <v>396.84965500000004</v>
      </c>
      <c r="S24" s="102">
        <v>293.296463</v>
      </c>
      <c r="T24" s="70">
        <v>336.802456</v>
      </c>
      <c r="U24" s="70">
        <v>327.346469</v>
      </c>
      <c r="V24" s="70">
        <v>123.25847600000002</v>
      </c>
      <c r="W24" s="70">
        <v>225.910279</v>
      </c>
      <c r="X24" s="70">
        <v>409.06463499999995</v>
      </c>
      <c r="Y24" s="125">
        <v>406.931891</v>
      </c>
      <c r="Z24" s="125">
        <v>380.54007699999994</v>
      </c>
      <c r="AA24" s="125">
        <v>242.474776</v>
      </c>
      <c r="AB24" s="125">
        <v>100.044246</v>
      </c>
      <c r="AC24" s="125">
        <v>80.22662</v>
      </c>
      <c r="AD24" s="70">
        <v>112.881761</v>
      </c>
      <c r="AE24" s="34">
        <f t="shared" si="10"/>
        <v>22.302110223983647</v>
      </c>
      <c r="AF24" s="34">
        <f t="shared" si="11"/>
        <v>64.9090428507063</v>
      </c>
      <c r="AG24" s="77">
        <f t="shared" si="12"/>
        <v>-2.777906580272756</v>
      </c>
      <c r="AH24" s="18">
        <f t="shared" si="13"/>
        <v>-9.921649857837451</v>
      </c>
      <c r="AI24" s="18">
        <f t="shared" si="14"/>
        <v>-26.093809253784045</v>
      </c>
      <c r="AJ24" s="18">
        <f t="shared" si="15"/>
        <v>14.833453003488813</v>
      </c>
      <c r="AK24" s="18">
        <f t="shared" si="16"/>
        <v>-2.8075766169591105</v>
      </c>
      <c r="AL24" s="18"/>
      <c r="AM24" s="18">
        <f t="shared" si="17"/>
        <v>-62.34617212260199</v>
      </c>
      <c r="AN24" s="125">
        <v>128.374045</v>
      </c>
      <c r="AO24" s="125"/>
      <c r="AP24" s="18">
        <f>+W24/V24*100-100</f>
        <v>83.28173958600621</v>
      </c>
      <c r="AQ24" s="18">
        <f>+X24/W24*100-100</f>
        <v>81.07393643650892</v>
      </c>
      <c r="AR24" s="18">
        <f>+Y24/X24*100-100</f>
        <v>-0.5213709075583921</v>
      </c>
      <c r="AS24" s="18">
        <f>+Z24/Y24*100-100</f>
        <v>-6.485560503784669</v>
      </c>
      <c r="AT24" s="18">
        <f>+AA24/Z24*100-100</f>
        <v>-36.28140880415073</v>
      </c>
      <c r="AU24" s="18">
        <f>+AB24/AA24*100-100</f>
        <v>-58.74034914048132</v>
      </c>
      <c r="AV24" s="18"/>
      <c r="AW24" s="18">
        <f>+AC24/AB24*100-100</f>
        <v>-19.808861371197708</v>
      </c>
      <c r="AX24" s="18">
        <f>+AD24/AC24*100-100</f>
        <v>40.703623061771765</v>
      </c>
      <c r="AY24" s="18">
        <f>AN24/AD24*100-100</f>
        <v>13.724346486763267</v>
      </c>
      <c r="AZ24" s="18"/>
      <c r="BA24" s="18">
        <v>101.93414999999999</v>
      </c>
      <c r="BB24" s="18">
        <v>83.43004700000002</v>
      </c>
      <c r="BC24" s="18"/>
      <c r="BD24" s="18">
        <f t="shared" si="8"/>
        <v>-18.152996812157625</v>
      </c>
      <c r="BE24" s="42" t="s">
        <v>59</v>
      </c>
      <c r="BF24" s="43" t="s">
        <v>60</v>
      </c>
      <c r="BG24" s="2"/>
    </row>
    <row r="25" spans="1:59" ht="18" customHeight="1">
      <c r="A25" s="40">
        <v>22</v>
      </c>
      <c r="B25" s="4" t="s">
        <v>61</v>
      </c>
      <c r="C25" s="34">
        <v>25.171063999999998</v>
      </c>
      <c r="D25" s="34">
        <v>32.682362</v>
      </c>
      <c r="E25" s="34">
        <v>32.197168000000005</v>
      </c>
      <c r="F25" s="34">
        <v>57.671094</v>
      </c>
      <c r="G25" s="34">
        <v>72.004181</v>
      </c>
      <c r="H25" s="34">
        <v>75.466204</v>
      </c>
      <c r="I25" s="34">
        <v>204.484</v>
      </c>
      <c r="J25" s="36">
        <v>250.427774</v>
      </c>
      <c r="K25" s="34">
        <v>259.558674</v>
      </c>
      <c r="L25" s="34">
        <v>305.122056</v>
      </c>
      <c r="M25" s="34">
        <v>219.215103</v>
      </c>
      <c r="N25" s="34">
        <v>233.421888</v>
      </c>
      <c r="O25" s="34">
        <v>133.583347</v>
      </c>
      <c r="P25" s="38">
        <v>223.473767</v>
      </c>
      <c r="Q25" s="102">
        <v>425.033638</v>
      </c>
      <c r="R25" s="102">
        <v>470.15863</v>
      </c>
      <c r="S25" s="102">
        <v>624.778167</v>
      </c>
      <c r="T25" s="70">
        <v>527.805593</v>
      </c>
      <c r="U25" s="70">
        <v>901.7973840000001</v>
      </c>
      <c r="V25" s="70">
        <v>914.27655</v>
      </c>
      <c r="W25" s="70">
        <v>1410.7070330000001</v>
      </c>
      <c r="X25" s="70">
        <v>1541.129598</v>
      </c>
      <c r="Y25" s="125">
        <v>1497.781589</v>
      </c>
      <c r="Z25" s="125">
        <v>1474.1972669999998</v>
      </c>
      <c r="AA25" s="125">
        <v>2099.509546</v>
      </c>
      <c r="AB25" s="125">
        <v>1723.7951560000001</v>
      </c>
      <c r="AC25" s="125">
        <v>1667.8087759999999</v>
      </c>
      <c r="AD25" s="70">
        <v>1741.442041</v>
      </c>
      <c r="AE25" s="34">
        <f t="shared" si="10"/>
        <v>-42.77171342217916</v>
      </c>
      <c r="AF25" s="34">
        <f t="shared" si="11"/>
        <v>67.29163628457371</v>
      </c>
      <c r="AG25" s="77">
        <f t="shared" si="12"/>
        <v>90.19397386360788</v>
      </c>
      <c r="AH25" s="18">
        <f t="shared" si="13"/>
        <v>10.616804875100257</v>
      </c>
      <c r="AI25" s="18">
        <f t="shared" si="14"/>
        <v>32.886674227377256</v>
      </c>
      <c r="AJ25" s="18">
        <f t="shared" si="15"/>
        <v>-15.521120794862867</v>
      </c>
      <c r="AK25" s="18">
        <f t="shared" si="16"/>
        <v>70.85786811660407</v>
      </c>
      <c r="AL25" s="18"/>
      <c r="AM25" s="18">
        <f t="shared" si="17"/>
        <v>1.3838104014726156</v>
      </c>
      <c r="AN25" s="125">
        <v>1732.4452269999995</v>
      </c>
      <c r="AO25" s="125"/>
      <c r="AP25" s="18">
        <f>+W25/V25*100-100</f>
        <v>54.297628327008965</v>
      </c>
      <c r="AQ25" s="18">
        <f>+X25/W25*100-100</f>
        <v>9.245191379151493</v>
      </c>
      <c r="AR25" s="18">
        <f>+Y25/X25*100-100</f>
        <v>-2.8127426178989055</v>
      </c>
      <c r="AS25" s="18">
        <f>+Z25/Y25*100-100</f>
        <v>-1.5746168982986575</v>
      </c>
      <c r="AT25" s="18">
        <f>+AA25/Z25*100-100</f>
        <v>42.41713731246526</v>
      </c>
      <c r="AU25" s="18">
        <f>+AB25/AA25*100-100</f>
        <v>-17.895340876911632</v>
      </c>
      <c r="AV25" s="18"/>
      <c r="AW25" s="18">
        <f>+AC25/AB25*100-100</f>
        <v>-3.2478557446416403</v>
      </c>
      <c r="AX25" s="18">
        <f>+AD25/AC25*100-100</f>
        <v>4.414970472610122</v>
      </c>
      <c r="AY25" s="18">
        <f>AN25/AD25*100-100</f>
        <v>-0.5166301139045828</v>
      </c>
      <c r="AZ25" s="18"/>
      <c r="BA25" s="18">
        <v>1458.7911839999997</v>
      </c>
      <c r="BB25" s="18">
        <v>1423.6938289999998</v>
      </c>
      <c r="BC25" s="18"/>
      <c r="BD25" s="18">
        <f t="shared" si="8"/>
        <v>-2.405920421301359</v>
      </c>
      <c r="BE25" s="42" t="s">
        <v>62</v>
      </c>
      <c r="BF25" s="43" t="s">
        <v>63</v>
      </c>
      <c r="BG25" s="2"/>
    </row>
    <row r="26" spans="1:59" ht="18" customHeight="1">
      <c r="A26" s="40">
        <v>23</v>
      </c>
      <c r="B26" s="4" t="s">
        <v>64</v>
      </c>
      <c r="C26" s="34">
        <v>86.060069</v>
      </c>
      <c r="D26" s="34">
        <v>90.649029</v>
      </c>
      <c r="E26" s="34">
        <v>109.023195</v>
      </c>
      <c r="F26" s="34">
        <v>131.498524</v>
      </c>
      <c r="G26" s="34">
        <v>145.48121799999998</v>
      </c>
      <c r="H26" s="34">
        <v>130.735351</v>
      </c>
      <c r="I26" s="34">
        <v>241.415</v>
      </c>
      <c r="J26" s="36">
        <v>242.114694</v>
      </c>
      <c r="K26" s="34">
        <v>205.302812</v>
      </c>
      <c r="L26" s="34">
        <v>167.217527</v>
      </c>
      <c r="M26" s="34">
        <v>135.469503</v>
      </c>
      <c r="N26" s="34">
        <v>160.618076</v>
      </c>
      <c r="O26" s="34">
        <v>130.264657</v>
      </c>
      <c r="P26" s="38">
        <v>182.569373</v>
      </c>
      <c r="Q26" s="102">
        <v>256.389772</v>
      </c>
      <c r="R26" s="102">
        <v>343.834214</v>
      </c>
      <c r="S26" s="102">
        <v>445.835691</v>
      </c>
      <c r="T26" s="70">
        <v>614.5544470000001</v>
      </c>
      <c r="U26" s="70">
        <v>723.490829</v>
      </c>
      <c r="V26" s="70">
        <v>568.752667</v>
      </c>
      <c r="W26" s="70">
        <v>1016.125501</v>
      </c>
      <c r="X26" s="70">
        <v>1650.1813570000002</v>
      </c>
      <c r="Y26" s="125">
        <v>1252.7453690000002</v>
      </c>
      <c r="Z26" s="125">
        <v>1102.41347</v>
      </c>
      <c r="AA26" s="125">
        <v>971.0137040000001</v>
      </c>
      <c r="AB26" s="125">
        <v>790.0623359999998</v>
      </c>
      <c r="AC26" s="125">
        <v>711.291112</v>
      </c>
      <c r="AD26" s="70">
        <v>990.9069619999998</v>
      </c>
      <c r="AE26" s="34">
        <f t="shared" si="10"/>
        <v>-18.897884818393663</v>
      </c>
      <c r="AF26" s="34">
        <f t="shared" si="11"/>
        <v>40.15265322504172</v>
      </c>
      <c r="AG26" s="77">
        <f t="shared" si="12"/>
        <v>40.43416362064187</v>
      </c>
      <c r="AH26" s="18">
        <f t="shared" si="13"/>
        <v>34.1060570856157</v>
      </c>
      <c r="AI26" s="18">
        <f t="shared" si="14"/>
        <v>29.66588921252614</v>
      </c>
      <c r="AJ26" s="18">
        <f t="shared" si="15"/>
        <v>37.84325916607699</v>
      </c>
      <c r="AK26" s="18">
        <f t="shared" si="16"/>
        <v>17.72607496891156</v>
      </c>
      <c r="AL26" s="18"/>
      <c r="AM26" s="18">
        <f t="shared" si="17"/>
        <v>-21.387715752233817</v>
      </c>
      <c r="AN26" s="125">
        <v>967.6388819999999</v>
      </c>
      <c r="AO26" s="125"/>
      <c r="AP26" s="18">
        <f>+W26/V26*100-100</f>
        <v>78.65859097589077</v>
      </c>
      <c r="AQ26" s="18">
        <f>+X26/W26*100-100</f>
        <v>62.39936458400135</v>
      </c>
      <c r="AR26" s="18">
        <f>+Y26/X26*100-100</f>
        <v>-24.084382381008794</v>
      </c>
      <c r="AS26" s="18">
        <f>+Z26/Y26*100-100</f>
        <v>-12.000195947242034</v>
      </c>
      <c r="AT26" s="18">
        <f>+AA26/Z26*100-100</f>
        <v>-11.91928161037437</v>
      </c>
      <c r="AU26" s="18">
        <f>+AB26/AA26*100-100</f>
        <v>-18.635305274744113</v>
      </c>
      <c r="AV26" s="18"/>
      <c r="AW26" s="18">
        <f>+AC26/AB26*100-100</f>
        <v>-9.970254296491348</v>
      </c>
      <c r="AX26" s="18">
        <f>+AD26/AC26*100-100</f>
        <v>39.31102825308463</v>
      </c>
      <c r="AY26" s="18">
        <f>AN26/AD26*100-100</f>
        <v>-2.3481599072668473</v>
      </c>
      <c r="AZ26" s="18"/>
      <c r="BA26" s="18">
        <v>751.8761229999999</v>
      </c>
      <c r="BB26" s="18">
        <v>670.2428199999999</v>
      </c>
      <c r="BC26" s="18"/>
      <c r="BD26" s="18">
        <f t="shared" si="8"/>
        <v>-10.857280940679635</v>
      </c>
      <c r="BE26" s="42" t="s">
        <v>65</v>
      </c>
      <c r="BF26" s="43" t="s">
        <v>66</v>
      </c>
      <c r="BG26" s="2"/>
    </row>
    <row r="27" spans="1:59" ht="18" customHeight="1">
      <c r="A27" s="40">
        <v>24</v>
      </c>
      <c r="B27" s="4" t="s">
        <v>67</v>
      </c>
      <c r="C27" s="34">
        <v>68.98134</v>
      </c>
      <c r="D27" s="34">
        <v>131.807099</v>
      </c>
      <c r="E27" s="34">
        <v>138.53615</v>
      </c>
      <c r="F27" s="34">
        <v>150.734174</v>
      </c>
      <c r="G27" s="34">
        <v>344.950781</v>
      </c>
      <c r="H27" s="34">
        <v>160.720517</v>
      </c>
      <c r="I27" s="34">
        <v>145.276</v>
      </c>
      <c r="J27" s="36">
        <v>182.891154</v>
      </c>
      <c r="K27" s="34">
        <v>167.113833</v>
      </c>
      <c r="L27" s="34">
        <v>186.513435</v>
      </c>
      <c r="M27" s="34">
        <v>157.041679</v>
      </c>
      <c r="N27" s="34">
        <v>182.817622</v>
      </c>
      <c r="O27" s="34">
        <v>99.487315</v>
      </c>
      <c r="P27" s="38">
        <v>121.16715</v>
      </c>
      <c r="Q27" s="102">
        <v>165.53046</v>
      </c>
      <c r="R27" s="102">
        <v>287.350565</v>
      </c>
      <c r="S27" s="102">
        <v>361.57759599999997</v>
      </c>
      <c r="T27" s="70">
        <v>475.728929</v>
      </c>
      <c r="U27" s="70">
        <v>540.3917759999999</v>
      </c>
      <c r="V27" s="70">
        <v>359.766714</v>
      </c>
      <c r="W27" s="70">
        <v>462.11881700000004</v>
      </c>
      <c r="X27" s="70">
        <v>604.820748</v>
      </c>
      <c r="Y27" s="125">
        <v>718.4065420000001</v>
      </c>
      <c r="Z27" s="125">
        <v>605.4903869999998</v>
      </c>
      <c r="AA27" s="125">
        <v>659.586187</v>
      </c>
      <c r="AB27" s="125">
        <v>740.6954000000002</v>
      </c>
      <c r="AC27" s="125">
        <v>589.497105</v>
      </c>
      <c r="AD27" s="70">
        <v>529.809502</v>
      </c>
      <c r="AE27" s="34">
        <f t="shared" si="10"/>
        <v>-45.58111307234923</v>
      </c>
      <c r="AF27" s="34">
        <f t="shared" si="11"/>
        <v>21.791557044232235</v>
      </c>
      <c r="AG27" s="77">
        <f t="shared" si="12"/>
        <v>36.61331474743773</v>
      </c>
      <c r="AH27" s="18">
        <f t="shared" si="13"/>
        <v>73.59376938842556</v>
      </c>
      <c r="AI27" s="18">
        <f t="shared" si="14"/>
        <v>25.83152429159135</v>
      </c>
      <c r="AJ27" s="18">
        <f t="shared" si="15"/>
        <v>31.570355647809578</v>
      </c>
      <c r="AK27" s="18">
        <f t="shared" si="16"/>
        <v>13.592372264584299</v>
      </c>
      <c r="AL27" s="18"/>
      <c r="AM27" s="18">
        <f t="shared" si="17"/>
        <v>-33.42483546603788</v>
      </c>
      <c r="AN27" s="125">
        <v>476.558491</v>
      </c>
      <c r="AO27" s="125"/>
      <c r="AP27" s="18">
        <f>+W27/V27*100-100</f>
        <v>28.449575521319645</v>
      </c>
      <c r="AQ27" s="18">
        <f>+X27/W27*100-100</f>
        <v>30.87992216512575</v>
      </c>
      <c r="AR27" s="18">
        <f>+Y27/X27*100-100</f>
        <v>18.78007564647899</v>
      </c>
      <c r="AS27" s="18">
        <f>+Z27/Y27*100-100</f>
        <v>-15.717584459301904</v>
      </c>
      <c r="AT27" s="18">
        <f>+AA27/Z27*100-100</f>
        <v>8.934212856462764</v>
      </c>
      <c r="AU27" s="18">
        <f>+AB27/AA27*100-100</f>
        <v>12.296984776001722</v>
      </c>
      <c r="AV27" s="18"/>
      <c r="AW27" s="18">
        <f>+AC27/AB27*100-100</f>
        <v>-20.41301930591173</v>
      </c>
      <c r="AX27" s="18">
        <f>+AD27/AC27*100-100</f>
        <v>-10.125173218619977</v>
      </c>
      <c r="AY27" s="18">
        <f>AN27/AD27*100-100</f>
        <v>-10.050973189227534</v>
      </c>
      <c r="AZ27" s="18"/>
      <c r="BA27" s="18">
        <v>399.853864</v>
      </c>
      <c r="BB27" s="18">
        <v>152.33610199999998</v>
      </c>
      <c r="BC27" s="18"/>
      <c r="BD27" s="18">
        <f t="shared" si="8"/>
        <v>-61.902055797064904</v>
      </c>
      <c r="BE27" s="42" t="s">
        <v>68</v>
      </c>
      <c r="BF27" s="43" t="s">
        <v>69</v>
      </c>
      <c r="BG27" s="2"/>
    </row>
    <row r="28" spans="1:59" ht="18" customHeight="1">
      <c r="A28" s="40">
        <v>25</v>
      </c>
      <c r="B28" s="4" t="s">
        <v>70</v>
      </c>
      <c r="C28" s="34">
        <v>100.708766</v>
      </c>
      <c r="D28" s="34">
        <v>80.166056</v>
      </c>
      <c r="E28" s="34">
        <v>71.994274</v>
      </c>
      <c r="F28" s="34">
        <v>101.81344899999999</v>
      </c>
      <c r="G28" s="34">
        <v>103.589462</v>
      </c>
      <c r="H28" s="34">
        <v>102.242173</v>
      </c>
      <c r="I28" s="34">
        <v>246.086</v>
      </c>
      <c r="J28" s="36">
        <v>126.584476</v>
      </c>
      <c r="K28" s="34">
        <v>143.59376</v>
      </c>
      <c r="L28" s="34">
        <v>153.245103</v>
      </c>
      <c r="M28" s="34">
        <v>164.165543</v>
      </c>
      <c r="N28" s="34">
        <v>238.125911</v>
      </c>
      <c r="O28" s="34">
        <v>148.977052</v>
      </c>
      <c r="P28" s="38">
        <v>191.72994</v>
      </c>
      <c r="Q28" s="102">
        <v>187.335486</v>
      </c>
      <c r="R28" s="102">
        <v>221.372288</v>
      </c>
      <c r="S28" s="102">
        <v>278.093507</v>
      </c>
      <c r="T28" s="70">
        <v>346.337503</v>
      </c>
      <c r="U28" s="70">
        <v>411.18371199999996</v>
      </c>
      <c r="V28" s="70">
        <v>342.62891300000007</v>
      </c>
      <c r="W28" s="70">
        <v>544.955791</v>
      </c>
      <c r="X28" s="70">
        <v>602.6253290000001</v>
      </c>
      <c r="Y28" s="125">
        <v>560.062667</v>
      </c>
      <c r="Z28" s="125">
        <v>645.1089230000001</v>
      </c>
      <c r="AA28" s="125">
        <v>683.45311</v>
      </c>
      <c r="AB28" s="125">
        <v>737.712095</v>
      </c>
      <c r="AC28" s="125">
        <v>742.891705</v>
      </c>
      <c r="AD28" s="70">
        <v>949.661693</v>
      </c>
      <c r="AE28" s="34">
        <f t="shared" si="10"/>
        <v>-37.43769782365264</v>
      </c>
      <c r="AF28" s="34">
        <f t="shared" si="11"/>
        <v>28.697633243541446</v>
      </c>
      <c r="AG28" s="77">
        <f t="shared" si="12"/>
        <v>-2.2920019690195517</v>
      </c>
      <c r="AH28" s="18">
        <f t="shared" si="13"/>
        <v>18.16890260716542</v>
      </c>
      <c r="AI28" s="18">
        <f t="shared" si="14"/>
        <v>25.622547208799688</v>
      </c>
      <c r="AJ28" s="18">
        <f t="shared" si="15"/>
        <v>24.539945839152594</v>
      </c>
      <c r="AK28" s="18">
        <f t="shared" si="16"/>
        <v>18.72341529239469</v>
      </c>
      <c r="AL28" s="18"/>
      <c r="AM28" s="18">
        <f t="shared" si="17"/>
        <v>-16.672547330863125</v>
      </c>
      <c r="AN28" s="125">
        <v>1088.462543</v>
      </c>
      <c r="AO28" s="125"/>
      <c r="AP28" s="18">
        <f>+W28/V28*100-100</f>
        <v>59.051314796658716</v>
      </c>
      <c r="AQ28" s="18">
        <f>+X28/W28*100-100</f>
        <v>10.582425024638397</v>
      </c>
      <c r="AR28" s="18">
        <f>+Y28/X28*100-100</f>
        <v>-7.062873057564431</v>
      </c>
      <c r="AS28" s="18">
        <f>+Z28/Y28*100-100</f>
        <v>15.185132130937063</v>
      </c>
      <c r="AT28" s="18">
        <f>+AA28/Z28*100-100</f>
        <v>5.943831441934648</v>
      </c>
      <c r="AU28" s="18">
        <f>+AB28/AA28*100-100</f>
        <v>7.93894770630277</v>
      </c>
      <c r="AV28" s="18"/>
      <c r="AW28" s="18">
        <f>+AC28/AB28*100-100</f>
        <v>0.7021180803603357</v>
      </c>
      <c r="AX28" s="18">
        <f>+AD28/AC28*100-100</f>
        <v>27.83312649856549</v>
      </c>
      <c r="AY28" s="18">
        <f>AN28/AD28*100-100</f>
        <v>14.615820667834399</v>
      </c>
      <c r="AZ28" s="18"/>
      <c r="BA28" s="18">
        <v>857.8288529999999</v>
      </c>
      <c r="BB28" s="18">
        <v>795.156689</v>
      </c>
      <c r="BC28" s="18"/>
      <c r="BD28" s="18">
        <f t="shared" si="8"/>
        <v>-7.305905342402822</v>
      </c>
      <c r="BE28" s="42" t="s">
        <v>71</v>
      </c>
      <c r="BF28" s="43" t="s">
        <v>72</v>
      </c>
      <c r="BG28" s="2"/>
    </row>
    <row r="29" spans="1:59" ht="18" customHeight="1">
      <c r="A29" s="40">
        <v>26</v>
      </c>
      <c r="B29" s="4" t="s">
        <v>73</v>
      </c>
      <c r="C29" s="34">
        <v>334.61906</v>
      </c>
      <c r="D29" s="34">
        <v>488.157166</v>
      </c>
      <c r="E29" s="34">
        <v>341.92808299999996</v>
      </c>
      <c r="F29" s="34">
        <v>494.496421</v>
      </c>
      <c r="G29" s="34">
        <v>586.7173819999999</v>
      </c>
      <c r="H29" s="34">
        <v>500.823731</v>
      </c>
      <c r="I29" s="34">
        <v>832.562</v>
      </c>
      <c r="J29" s="36">
        <v>731.905044</v>
      </c>
      <c r="K29" s="34">
        <v>1089.257196</v>
      </c>
      <c r="L29" s="34">
        <v>1021.832329</v>
      </c>
      <c r="M29" s="34">
        <v>702.658953</v>
      </c>
      <c r="N29" s="34">
        <v>1117.49482</v>
      </c>
      <c r="O29" s="34">
        <v>865.741589</v>
      </c>
      <c r="P29" s="38">
        <v>1030.837128</v>
      </c>
      <c r="Q29" s="102">
        <v>1285.40034</v>
      </c>
      <c r="R29" s="102">
        <v>1564.4338050000001</v>
      </c>
      <c r="S29" s="102">
        <v>1642.9156609999998</v>
      </c>
      <c r="T29" s="70">
        <v>1835.552012</v>
      </c>
      <c r="U29" s="70">
        <v>2421.004294</v>
      </c>
      <c r="V29" s="70">
        <v>1895.158259</v>
      </c>
      <c r="W29" s="70">
        <v>2948.8059900000003</v>
      </c>
      <c r="X29" s="70">
        <v>3338.9513369999995</v>
      </c>
      <c r="Y29" s="125">
        <v>2691.8256989999995</v>
      </c>
      <c r="Z29" s="125">
        <v>2990.8977439999994</v>
      </c>
      <c r="AA29" s="125">
        <v>3094.256477</v>
      </c>
      <c r="AB29" s="125">
        <v>2469.096151</v>
      </c>
      <c r="AC29" s="125">
        <v>2485.0562049999994</v>
      </c>
      <c r="AD29" s="70">
        <v>3073.98348</v>
      </c>
      <c r="AE29" s="34">
        <f t="shared" si="10"/>
        <v>-22.528357760083395</v>
      </c>
      <c r="AF29" s="34">
        <f t="shared" si="11"/>
        <v>19.06984036549501</v>
      </c>
      <c r="AG29" s="77">
        <f t="shared" si="12"/>
        <v>24.694804357105</v>
      </c>
      <c r="AH29" s="18">
        <f t="shared" si="13"/>
        <v>21.707903469202463</v>
      </c>
      <c r="AI29" s="18">
        <f t="shared" si="14"/>
        <v>5.016630026094319</v>
      </c>
      <c r="AJ29" s="18">
        <f t="shared" si="15"/>
        <v>11.725273279259369</v>
      </c>
      <c r="AK29" s="18">
        <f t="shared" si="16"/>
        <v>31.895161682838733</v>
      </c>
      <c r="AL29" s="18"/>
      <c r="AM29" s="18">
        <f t="shared" si="17"/>
        <v>-21.720161186959047</v>
      </c>
      <c r="AN29" s="125">
        <v>2770.2024209999995</v>
      </c>
      <c r="AO29" s="125"/>
      <c r="AP29" s="18">
        <f>+W29/V29*100-100</f>
        <v>55.59682026534122</v>
      </c>
      <c r="AQ29" s="18">
        <f>+X29/W29*100-100</f>
        <v>13.230621082670794</v>
      </c>
      <c r="AR29" s="18">
        <f>+Y29/X29*100-100</f>
        <v>-19.381104205652576</v>
      </c>
      <c r="AS29" s="18">
        <f>+Z29/Y29*100-100</f>
        <v>11.110379290572325</v>
      </c>
      <c r="AT29" s="18">
        <f>+AA29/Z29*100-100</f>
        <v>3.455776219944241</v>
      </c>
      <c r="AU29" s="18">
        <f>+AB29/AA29*100-100</f>
        <v>-20.203894882240547</v>
      </c>
      <c r="AV29" s="18"/>
      <c r="AW29" s="18">
        <f>+AC29/AB29*100-100</f>
        <v>0.6463925673180171</v>
      </c>
      <c r="AX29" s="18">
        <f>+AD29/AC29*100-100</f>
        <v>23.698750708940224</v>
      </c>
      <c r="AY29" s="18">
        <f>AN29/AD29*100-100</f>
        <v>-9.88232568510746</v>
      </c>
      <c r="AZ29" s="18"/>
      <c r="BA29" s="18">
        <v>2364.569999</v>
      </c>
      <c r="BB29" s="18">
        <v>2211.405395</v>
      </c>
      <c r="BC29" s="18"/>
      <c r="BD29" s="18">
        <f t="shared" si="8"/>
        <v>-6.477482335679402</v>
      </c>
      <c r="BE29" s="42" t="s">
        <v>74</v>
      </c>
      <c r="BF29" s="43" t="s">
        <v>75</v>
      </c>
      <c r="BG29" s="2"/>
    </row>
    <row r="30" spans="1:59" ht="18" customHeight="1">
      <c r="A30" s="40">
        <v>27</v>
      </c>
      <c r="B30" s="4" t="s">
        <v>212</v>
      </c>
      <c r="C30" s="34">
        <v>93.00213099999999</v>
      </c>
      <c r="D30" s="34">
        <v>94.665094</v>
      </c>
      <c r="E30" s="34">
        <v>93.447524</v>
      </c>
      <c r="F30" s="34">
        <v>87.016796</v>
      </c>
      <c r="G30" s="34">
        <v>89.167429</v>
      </c>
      <c r="H30" s="34">
        <v>81.009141</v>
      </c>
      <c r="I30" s="34">
        <v>117.958</v>
      </c>
      <c r="J30" s="36">
        <v>125.994788</v>
      </c>
      <c r="K30" s="34">
        <v>186.431067</v>
      </c>
      <c r="L30" s="34">
        <v>165.467531</v>
      </c>
      <c r="M30" s="34">
        <v>132.46363</v>
      </c>
      <c r="N30" s="34">
        <v>149.083714</v>
      </c>
      <c r="O30" s="34">
        <v>100.740346</v>
      </c>
      <c r="P30" s="38">
        <v>130.49679</v>
      </c>
      <c r="Q30" s="102">
        <v>155.680791</v>
      </c>
      <c r="R30" s="102">
        <v>179.783744</v>
      </c>
      <c r="S30" s="102">
        <v>239.05672600000003</v>
      </c>
      <c r="T30" s="70">
        <v>260.45151</v>
      </c>
      <c r="U30" s="70">
        <v>303.05639399999995</v>
      </c>
      <c r="V30" s="70">
        <v>262.52711</v>
      </c>
      <c r="W30" s="70">
        <v>315.11316999999997</v>
      </c>
      <c r="X30" s="70">
        <v>447.508843</v>
      </c>
      <c r="Y30" s="125">
        <v>428.273089</v>
      </c>
      <c r="Z30" s="125">
        <v>397.78691000000003</v>
      </c>
      <c r="AA30" s="125">
        <v>425.442678</v>
      </c>
      <c r="AB30" s="125">
        <v>387.548156</v>
      </c>
      <c r="AC30" s="125">
        <v>375.05799299999995</v>
      </c>
      <c r="AD30" s="70">
        <v>409.3584170000001</v>
      </c>
      <c r="AE30" s="34">
        <f t="shared" si="10"/>
        <v>-32.426994674951544</v>
      </c>
      <c r="AF30" s="34">
        <f t="shared" si="11"/>
        <v>29.537762357893826</v>
      </c>
      <c r="AG30" s="77">
        <f t="shared" si="12"/>
        <v>19.2985597576768</v>
      </c>
      <c r="AH30" s="18">
        <f t="shared" si="13"/>
        <v>15.48229093979873</v>
      </c>
      <c r="AI30" s="18">
        <f t="shared" si="14"/>
        <v>32.969044186775875</v>
      </c>
      <c r="AJ30" s="18">
        <f t="shared" si="15"/>
        <v>8.949668289190882</v>
      </c>
      <c r="AK30" s="18">
        <f t="shared" si="16"/>
        <v>16.358086770163084</v>
      </c>
      <c r="AL30" s="18"/>
      <c r="AM30" s="18">
        <f t="shared" si="17"/>
        <v>-13.373512257919884</v>
      </c>
      <c r="AN30" s="125">
        <v>483.00526900000006</v>
      </c>
      <c r="AO30" s="125"/>
      <c r="AP30" s="18">
        <f>+W30/V30*100-100</f>
        <v>20.03071606585695</v>
      </c>
      <c r="AQ30" s="18">
        <f>+X30/W30*100-100</f>
        <v>42.015277558852915</v>
      </c>
      <c r="AR30" s="18">
        <f>+Y30/X30*100-100</f>
        <v>-4.298407573590666</v>
      </c>
      <c r="AS30" s="18">
        <f>+Z30/Y30*100-100</f>
        <v>-7.118397065569539</v>
      </c>
      <c r="AT30" s="18">
        <f>+AA30/Z30*100-100</f>
        <v>6.952407760225185</v>
      </c>
      <c r="AU30" s="18">
        <f>+AB30/AA30*100-100</f>
        <v>-8.907080544467618</v>
      </c>
      <c r="AV30" s="18"/>
      <c r="AW30" s="18">
        <f>+AC30/AB30*100-100</f>
        <v>-3.222867353805711</v>
      </c>
      <c r="AX30" s="18">
        <f>+AD30/AC30*100-100</f>
        <v>9.14536542086178</v>
      </c>
      <c r="AY30" s="18">
        <f>AN30/AD30*100-100</f>
        <v>17.99079949051101</v>
      </c>
      <c r="AZ30" s="18"/>
      <c r="BA30" s="18">
        <v>370.196999</v>
      </c>
      <c r="BB30" s="18">
        <v>311.054265</v>
      </c>
      <c r="BC30" s="18"/>
      <c r="BD30" s="18">
        <f t="shared" si="8"/>
        <v>-15.976016596504072</v>
      </c>
      <c r="BE30" s="42" t="s">
        <v>76</v>
      </c>
      <c r="BF30" s="43" t="s">
        <v>213</v>
      </c>
      <c r="BG30" s="2"/>
    </row>
    <row r="31" spans="1:59" ht="18" customHeight="1">
      <c r="A31" s="40">
        <v>28</v>
      </c>
      <c r="B31" s="4" t="s">
        <v>77</v>
      </c>
      <c r="C31" s="34">
        <v>773.110444</v>
      </c>
      <c r="D31" s="34">
        <v>605.552119</v>
      </c>
      <c r="E31" s="34">
        <v>693.2308909999999</v>
      </c>
      <c r="F31" s="34">
        <v>646.983223</v>
      </c>
      <c r="G31" s="34">
        <v>893.326159</v>
      </c>
      <c r="H31" s="34">
        <v>908.205156</v>
      </c>
      <c r="I31" s="34">
        <v>1218.591</v>
      </c>
      <c r="J31" s="36">
        <v>1223.955942</v>
      </c>
      <c r="K31" s="34">
        <v>1202.938828</v>
      </c>
      <c r="L31" s="34">
        <v>1021.197962</v>
      </c>
      <c r="M31" s="34">
        <v>809.923654</v>
      </c>
      <c r="N31" s="34">
        <v>898.918331</v>
      </c>
      <c r="O31" s="34">
        <v>608.352668</v>
      </c>
      <c r="P31" s="38">
        <v>1231.917395</v>
      </c>
      <c r="Q31" s="102">
        <v>2106.39244</v>
      </c>
      <c r="R31" s="102">
        <v>3351.054259</v>
      </c>
      <c r="S31" s="102">
        <v>3600.654949</v>
      </c>
      <c r="T31" s="70">
        <v>4602.615269999999</v>
      </c>
      <c r="U31" s="70">
        <v>6390.060474000001</v>
      </c>
      <c r="V31" s="70">
        <v>5236.219977</v>
      </c>
      <c r="W31" s="70">
        <v>8201.80906</v>
      </c>
      <c r="X31" s="70">
        <v>11141.615251</v>
      </c>
      <c r="Y31" s="125">
        <v>10754.079219000001</v>
      </c>
      <c r="Z31" s="125">
        <v>8841.703954</v>
      </c>
      <c r="AA31" s="125">
        <v>8438.882306</v>
      </c>
      <c r="AB31" s="125">
        <v>5313.008997999999</v>
      </c>
      <c r="AC31" s="125">
        <v>4889.514526</v>
      </c>
      <c r="AD31" s="70">
        <v>7526.788682000002</v>
      </c>
      <c r="AE31" s="34">
        <f t="shared" si="10"/>
        <v>-32.32392231636446</v>
      </c>
      <c r="AF31" s="34">
        <f t="shared" si="11"/>
        <v>102.5005329638827</v>
      </c>
      <c r="AG31" s="77">
        <f t="shared" si="12"/>
        <v>70.98487679037927</v>
      </c>
      <c r="AH31" s="18">
        <f t="shared" si="13"/>
        <v>59.08974013408442</v>
      </c>
      <c r="AI31" s="18">
        <f t="shared" si="14"/>
        <v>7.4484228158837595</v>
      </c>
      <c r="AJ31" s="18">
        <f t="shared" si="15"/>
        <v>27.827168534387624</v>
      </c>
      <c r="AK31" s="18">
        <f t="shared" si="16"/>
        <v>38.83542506041357</v>
      </c>
      <c r="AL31" s="18"/>
      <c r="AM31" s="18">
        <f t="shared" si="17"/>
        <v>-18.056800897186648</v>
      </c>
      <c r="AN31" s="125">
        <v>8728.017336999997</v>
      </c>
      <c r="AO31" s="125"/>
      <c r="AP31" s="18">
        <f>+W31/V31*100-100</f>
        <v>56.636067545410526</v>
      </c>
      <c r="AQ31" s="18">
        <f>+X31/W31*100-100</f>
        <v>35.84338734898566</v>
      </c>
      <c r="AR31" s="18">
        <f>+Y31/X31*100-100</f>
        <v>-3.4782751268063805</v>
      </c>
      <c r="AS31" s="18">
        <f>+Z31/Y31*100-100</f>
        <v>-17.782789451850704</v>
      </c>
      <c r="AT31" s="18">
        <f>+AA31/Z31*100-100</f>
        <v>-4.55592779509162</v>
      </c>
      <c r="AU31" s="18">
        <f>+AB31/AA31*100-100</f>
        <v>-37.04131891705044</v>
      </c>
      <c r="AV31" s="18"/>
      <c r="AW31" s="18">
        <f>+AC31/AB31*100-100</f>
        <v>-7.9708969467098</v>
      </c>
      <c r="AX31" s="18">
        <f>+AD31/AC31*100-100</f>
        <v>53.93734167219043</v>
      </c>
      <c r="AY31" s="18">
        <f>AN31/AD31*100-100</f>
        <v>15.959377973141216</v>
      </c>
      <c r="AZ31" s="18"/>
      <c r="BA31" s="18">
        <v>6746.794890999999</v>
      </c>
      <c r="BB31" s="18">
        <v>5596.854415</v>
      </c>
      <c r="BC31" s="18"/>
      <c r="BD31" s="18">
        <f t="shared" si="8"/>
        <v>-17.044248336850753</v>
      </c>
      <c r="BE31" s="42" t="s">
        <v>78</v>
      </c>
      <c r="BF31" s="43" t="s">
        <v>79</v>
      </c>
      <c r="BG31" s="2"/>
    </row>
    <row r="32" spans="1:59" ht="16.5">
      <c r="A32" s="40">
        <v>29</v>
      </c>
      <c r="B32" s="4" t="s">
        <v>218</v>
      </c>
      <c r="C32" s="34">
        <v>24.144728</v>
      </c>
      <c r="D32" s="34">
        <v>31.716153</v>
      </c>
      <c r="E32" s="34">
        <v>31.592312999999997</v>
      </c>
      <c r="F32" s="34">
        <v>43.397328</v>
      </c>
      <c r="G32" s="34">
        <v>48.384388</v>
      </c>
      <c r="H32" s="34">
        <v>42.86314</v>
      </c>
      <c r="I32" s="34">
        <v>65.393</v>
      </c>
      <c r="J32" s="36">
        <v>74.344117</v>
      </c>
      <c r="K32" s="34">
        <v>83.081819</v>
      </c>
      <c r="L32" s="34">
        <v>108.310319</v>
      </c>
      <c r="M32" s="34">
        <v>98.599669</v>
      </c>
      <c r="N32" s="34">
        <v>98.97896</v>
      </c>
      <c r="O32" s="34">
        <v>73.121079</v>
      </c>
      <c r="P32" s="38">
        <v>103.634454</v>
      </c>
      <c r="Q32" s="50">
        <v>138.11618</v>
      </c>
      <c r="R32" s="50">
        <v>155.073893</v>
      </c>
      <c r="S32" s="50">
        <v>174.30532300000002</v>
      </c>
      <c r="T32" s="70">
        <v>190.993434</v>
      </c>
      <c r="U32" s="70">
        <v>221.86185</v>
      </c>
      <c r="V32" s="70">
        <v>233.50669299999998</v>
      </c>
      <c r="W32" s="70">
        <v>269.006225</v>
      </c>
      <c r="X32" s="70">
        <v>315.97791699999993</v>
      </c>
      <c r="Y32" s="125">
        <v>320.0346170000001</v>
      </c>
      <c r="Z32" s="125">
        <v>359.4820379999999</v>
      </c>
      <c r="AA32" s="125">
        <v>360.283972</v>
      </c>
      <c r="AB32" s="125">
        <v>332.146515</v>
      </c>
      <c r="AC32" s="125">
        <v>329.277198</v>
      </c>
      <c r="AD32" s="70">
        <v>345.827235</v>
      </c>
      <c r="AE32" s="34">
        <f t="shared" si="10"/>
        <v>-26.124623859454573</v>
      </c>
      <c r="AF32" s="34">
        <f t="shared" si="11"/>
        <v>41.72992988793288</v>
      </c>
      <c r="AG32" s="77">
        <f t="shared" si="12"/>
        <v>33.27245396593685</v>
      </c>
      <c r="AH32" s="18">
        <f t="shared" si="13"/>
        <v>12.27786129040058</v>
      </c>
      <c r="AI32" s="18">
        <f t="shared" si="14"/>
        <v>12.401462056543593</v>
      </c>
      <c r="AJ32" s="18">
        <f t="shared" si="15"/>
        <v>9.574068486709393</v>
      </c>
      <c r="AK32" s="18">
        <f t="shared" si="16"/>
        <v>16.1620299470609</v>
      </c>
      <c r="AL32" s="18"/>
      <c r="AM32" s="18">
        <f t="shared" si="17"/>
        <v>5.248691021011481</v>
      </c>
      <c r="AN32" s="125">
        <v>324.452731</v>
      </c>
      <c r="AO32" s="125"/>
      <c r="AP32" s="18">
        <f>+W32/V32*100-100</f>
        <v>15.202789926025801</v>
      </c>
      <c r="AQ32" s="18">
        <f>+X32/W32*100-100</f>
        <v>17.461191464993036</v>
      </c>
      <c r="AR32" s="18">
        <f>+Y32/X32*100-100</f>
        <v>1.2838555423479505</v>
      </c>
      <c r="AS32" s="18">
        <f>+Z32/Y32*100-100</f>
        <v>12.325985660482402</v>
      </c>
      <c r="AT32" s="18">
        <f>+AA32/Z32*100-100</f>
        <v>0.22308040881868862</v>
      </c>
      <c r="AU32" s="18">
        <f>+AB32/AA32*100-100</f>
        <v>-7.809799820903493</v>
      </c>
      <c r="AV32" s="18"/>
      <c r="AW32" s="18">
        <f>+AC32/AB32*100-100</f>
        <v>-0.863870873370459</v>
      </c>
      <c r="AX32" s="18">
        <f>+AD32/AC32*100-100</f>
        <v>5.026171596613253</v>
      </c>
      <c r="AY32" s="18">
        <f>AN32/AD32*100-100</f>
        <v>-6.180688458501521</v>
      </c>
      <c r="AZ32" s="18"/>
      <c r="BA32" s="18">
        <v>263.629393</v>
      </c>
      <c r="BB32" s="18">
        <v>220.548043</v>
      </c>
      <c r="BC32" s="18"/>
      <c r="BD32" s="18">
        <f t="shared" si="8"/>
        <v>-16.341633802570712</v>
      </c>
      <c r="BE32" s="42" t="s">
        <v>80</v>
      </c>
      <c r="BF32" s="43" t="s">
        <v>81</v>
      </c>
      <c r="BG32" s="2"/>
    </row>
    <row r="33" spans="1:59" ht="16.5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70"/>
      <c r="U33" s="70"/>
      <c r="V33" s="70"/>
      <c r="W33" s="70"/>
      <c r="X33" s="70"/>
      <c r="Y33" s="18"/>
      <c r="Z33" s="18">
        <v>0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42"/>
      <c r="BF33" s="43"/>
      <c r="BG33" s="2"/>
    </row>
    <row r="34" spans="1:59" ht="16.5">
      <c r="A34" s="16" t="s">
        <v>243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3963.879447</v>
      </c>
      <c r="H34" s="34">
        <v>3817.357224</v>
      </c>
      <c r="I34" s="34">
        <v>4620.33</v>
      </c>
      <c r="J34" s="34">
        <v>5913.984670999999</v>
      </c>
      <c r="K34" s="18">
        <v>6063.002448000001</v>
      </c>
      <c r="L34" s="18">
        <v>4506.15098</v>
      </c>
      <c r="M34" s="18">
        <v>5375.284129999999</v>
      </c>
      <c r="N34" s="18">
        <v>9529.25201</v>
      </c>
      <c r="O34" s="18">
        <v>8339.220917</v>
      </c>
      <c r="P34" s="18">
        <v>9203.593683</v>
      </c>
      <c r="Q34" s="64">
        <v>11574.885978</v>
      </c>
      <c r="R34" s="64">
        <v>14407.061166000001</v>
      </c>
      <c r="S34" s="64">
        <v>21254.830917</v>
      </c>
      <c r="T34" s="70">
        <v>28858.773761</v>
      </c>
      <c r="U34" s="70">
        <v>33882.78170500001</v>
      </c>
      <c r="V34" s="70">
        <v>29905.147905999995</v>
      </c>
      <c r="W34" s="70">
        <v>38496.97994899999</v>
      </c>
      <c r="X34" s="70">
        <v>54116.787675</v>
      </c>
      <c r="Y34" s="125">
        <v>60115.79027899999</v>
      </c>
      <c r="Z34" s="125">
        <v>20236.700946</v>
      </c>
      <c r="AA34" s="125">
        <v>54889.014062999995</v>
      </c>
      <c r="AB34" s="125">
        <v>37842.40483</v>
      </c>
      <c r="AC34" s="125">
        <v>27167.478962999998</v>
      </c>
      <c r="AD34" s="70">
        <v>37203.604839</v>
      </c>
      <c r="AE34" s="18">
        <f aca="true" t="shared" si="18" ref="AE34:AK38">+O34/N34*100-100</f>
        <v>-12.488189962351512</v>
      </c>
      <c r="AF34" s="18">
        <f t="shared" si="18"/>
        <v>10.365150109381588</v>
      </c>
      <c r="AG34" s="76">
        <f t="shared" si="18"/>
        <v>25.764852042306316</v>
      </c>
      <c r="AH34" s="18">
        <f t="shared" si="18"/>
        <v>24.468277211395616</v>
      </c>
      <c r="AI34" s="18">
        <f t="shared" si="18"/>
        <v>47.53064953427432</v>
      </c>
      <c r="AJ34" s="18">
        <f t="shared" si="18"/>
        <v>35.77512742252978</v>
      </c>
      <c r="AK34" s="18">
        <f t="shared" si="18"/>
        <v>17.40894462671001</v>
      </c>
      <c r="AL34" s="18"/>
      <c r="AM34" s="18">
        <f>+V34/U34*100-100</f>
        <v>-11.739395642398037</v>
      </c>
      <c r="AN34" s="125">
        <v>43005.502664</v>
      </c>
      <c r="AO34" s="125"/>
      <c r="AP34" s="18">
        <f>+W34/V34*100-100</f>
        <v>28.7302777100667</v>
      </c>
      <c r="AQ34" s="18">
        <f>+X34/W34*100-100</f>
        <v>40.57411190875962</v>
      </c>
      <c r="AR34" s="18">
        <f>+Y34/X34*100-100</f>
        <v>11.085289540885498</v>
      </c>
      <c r="AS34" s="18">
        <f>+Z34/Y34*100-100</f>
        <v>-66.33712897712797</v>
      </c>
      <c r="AT34" s="18">
        <f>+AA34/Z34*100-100</f>
        <v>171.23499136280606</v>
      </c>
      <c r="AU34" s="18">
        <f>+AB34/AA34*100-100</f>
        <v>-31.056504701349525</v>
      </c>
      <c r="AV34" s="18"/>
      <c r="AW34" s="18">
        <f>+AC34/AB34*100-100</f>
        <v>-28.20889928891974</v>
      </c>
      <c r="AX34" s="18">
        <f>+AD34/AC34*100-100</f>
        <v>36.941690061372384</v>
      </c>
      <c r="AY34" s="18">
        <f>AN34/AD34*100-100</f>
        <v>15.594988308546803</v>
      </c>
      <c r="AZ34" s="18"/>
      <c r="BA34" s="18">
        <v>15346.620238</v>
      </c>
      <c r="BB34" s="18">
        <v>11043.672809</v>
      </c>
      <c r="BC34" s="18"/>
      <c r="BD34" s="18">
        <f t="shared" si="8"/>
        <v>-28.038404301850168</v>
      </c>
      <c r="BE34" s="12" t="s">
        <v>82</v>
      </c>
      <c r="BF34" s="26"/>
      <c r="BG34" s="2"/>
    </row>
    <row r="35" spans="1:66" ht="18" customHeight="1">
      <c r="A35" s="40">
        <v>32</v>
      </c>
      <c r="B35" s="4" t="s">
        <v>83</v>
      </c>
      <c r="C35" s="34">
        <v>267.05944</v>
      </c>
      <c r="D35" s="34">
        <v>321.92258899999996</v>
      </c>
      <c r="E35" s="34">
        <v>337.154141</v>
      </c>
      <c r="F35" s="34">
        <v>261.635231</v>
      </c>
      <c r="G35" s="34">
        <v>336.51783</v>
      </c>
      <c r="H35" s="34">
        <v>407.870372</v>
      </c>
      <c r="I35" s="35">
        <v>321.266</v>
      </c>
      <c r="J35" s="36">
        <v>623.506883</v>
      </c>
      <c r="K35" s="35">
        <v>626.363966</v>
      </c>
      <c r="L35" s="35">
        <v>521.172536</v>
      </c>
      <c r="M35" s="34">
        <v>344.956923</v>
      </c>
      <c r="N35" s="34">
        <v>676.253809</v>
      </c>
      <c r="O35" s="34">
        <v>348.088845</v>
      </c>
      <c r="P35" s="38">
        <v>749.191606</v>
      </c>
      <c r="Q35" s="50">
        <v>985.989507</v>
      </c>
      <c r="R35" s="50">
        <v>1316.622684</v>
      </c>
      <c r="S35" s="50">
        <v>1686.8889540000005</v>
      </c>
      <c r="T35" s="70">
        <v>2054.505867</v>
      </c>
      <c r="U35" s="70">
        <v>2665.445061</v>
      </c>
      <c r="V35" s="70">
        <v>1193.560287</v>
      </c>
      <c r="W35" s="70">
        <v>1216.229917</v>
      </c>
      <c r="X35" s="70">
        <v>1418.401904</v>
      </c>
      <c r="Y35" s="125">
        <v>1264.9005730000001</v>
      </c>
      <c r="Z35" s="125">
        <v>1052.45224</v>
      </c>
      <c r="AA35" s="125">
        <v>919.255756</v>
      </c>
      <c r="AB35" s="125">
        <v>3082.157609</v>
      </c>
      <c r="AC35" s="125">
        <v>2743.735283</v>
      </c>
      <c r="AD35" s="70">
        <v>4392.600393</v>
      </c>
      <c r="AE35" s="34">
        <f t="shared" si="18"/>
        <v>-48.52689325111071</v>
      </c>
      <c r="AF35" s="34">
        <f t="shared" si="18"/>
        <v>115.22999566389439</v>
      </c>
      <c r="AG35" s="77">
        <f t="shared" si="18"/>
        <v>31.607121476478483</v>
      </c>
      <c r="AH35" s="18">
        <f t="shared" si="18"/>
        <v>33.533133431205954</v>
      </c>
      <c r="AI35" s="18">
        <f t="shared" si="18"/>
        <v>28.122428278016855</v>
      </c>
      <c r="AJ35" s="18">
        <f t="shared" si="18"/>
        <v>21.792597084016435</v>
      </c>
      <c r="AK35" s="18">
        <f t="shared" si="18"/>
        <v>29.736551441057543</v>
      </c>
      <c r="AL35" s="18"/>
      <c r="AM35" s="18">
        <f>+V35/U35*100-100</f>
        <v>-55.22097587139125</v>
      </c>
      <c r="AN35" s="125">
        <v>4656.717592000001</v>
      </c>
      <c r="AO35" s="125"/>
      <c r="AP35" s="18">
        <f>+W35/V35*100-100</f>
        <v>1.8993284417144736</v>
      </c>
      <c r="AQ35" s="18">
        <f>+X35/W35*100-100</f>
        <v>16.622842784420683</v>
      </c>
      <c r="AR35" s="18">
        <f>+Y35/X35*100-100</f>
        <v>-10.822132328440532</v>
      </c>
      <c r="AS35" s="18">
        <f>+Z35/Y35*100-100</f>
        <v>-16.795654736413823</v>
      </c>
      <c r="AT35" s="18">
        <f>+AA35/Z35*100-100</f>
        <v>-12.65582217773607</v>
      </c>
      <c r="AU35" s="18">
        <f>+AB35/AA35*100-100</f>
        <v>235.2883665816284</v>
      </c>
      <c r="AV35" s="18"/>
      <c r="AW35" s="18">
        <f>+AC35/AB35*100-100</f>
        <v>-10.980046088876037</v>
      </c>
      <c r="AX35" s="18">
        <f>+AD35/AC35*100-100</f>
        <v>60.09563386877218</v>
      </c>
      <c r="AY35" s="18">
        <f>AN35/AD35*100-100</f>
        <v>6.012775471697722</v>
      </c>
      <c r="AZ35" s="18"/>
      <c r="BA35" s="18">
        <v>3378.6099360000007</v>
      </c>
      <c r="BB35" s="18">
        <v>2735.28206</v>
      </c>
      <c r="BC35" s="18"/>
      <c r="BD35" s="18">
        <f t="shared" si="8"/>
        <v>-19.041200025642755</v>
      </c>
      <c r="BE35" s="42" t="s">
        <v>84</v>
      </c>
      <c r="BF35" s="43" t="s">
        <v>85</v>
      </c>
      <c r="BG35" s="2"/>
      <c r="BN35" s="34"/>
    </row>
    <row r="36" spans="1:59" ht="18" customHeight="1">
      <c r="A36" s="40">
        <v>33</v>
      </c>
      <c r="B36" s="4" t="s">
        <v>86</v>
      </c>
      <c r="C36" s="34">
        <v>2687.252207</v>
      </c>
      <c r="D36" s="34">
        <v>3864.2389470000003</v>
      </c>
      <c r="E36" s="34">
        <v>2885.489236</v>
      </c>
      <c r="F36" s="34">
        <v>2937.321017</v>
      </c>
      <c r="G36" s="34">
        <v>3040.153289</v>
      </c>
      <c r="H36" s="34">
        <v>2780.919317</v>
      </c>
      <c r="I36" s="35">
        <v>3292.059</v>
      </c>
      <c r="J36" s="36">
        <v>3998.2644</v>
      </c>
      <c r="K36" s="35">
        <v>3716.171452</v>
      </c>
      <c r="L36" s="35">
        <v>2575.455485</v>
      </c>
      <c r="M36" s="34">
        <v>3482.223901</v>
      </c>
      <c r="N36" s="34">
        <v>5642.685182</v>
      </c>
      <c r="O36" s="34">
        <v>4675.071065</v>
      </c>
      <c r="P36" s="38">
        <v>5410.836219</v>
      </c>
      <c r="Q36" s="50">
        <v>6578.867962</v>
      </c>
      <c r="R36" s="50">
        <v>8635.900257000001</v>
      </c>
      <c r="S36" s="50">
        <v>12412.477374</v>
      </c>
      <c r="T36" s="70">
        <v>16608.314025</v>
      </c>
      <c r="U36" s="70">
        <v>19339.365508000003</v>
      </c>
      <c r="V36" s="70">
        <v>8756.447587</v>
      </c>
      <c r="W36" s="70">
        <v>11390.606878</v>
      </c>
      <c r="X36" s="70">
        <v>15245.939214</v>
      </c>
      <c r="Y36" s="125">
        <v>16179.247645000003</v>
      </c>
      <c r="Z36" s="125">
        <v>16115.560836999999</v>
      </c>
      <c r="AA36" s="125">
        <v>16087.923450999999</v>
      </c>
      <c r="AB36" s="125">
        <v>9555.769223</v>
      </c>
      <c r="AC36" s="125">
        <v>7707.325932999999</v>
      </c>
      <c r="AD36" s="70">
        <v>10381.813817000002</v>
      </c>
      <c r="AE36" s="34">
        <f t="shared" si="18"/>
        <v>-17.14811451977971</v>
      </c>
      <c r="AF36" s="34">
        <f t="shared" si="18"/>
        <v>15.738052828935963</v>
      </c>
      <c r="AG36" s="77">
        <f t="shared" si="18"/>
        <v>21.586898877080955</v>
      </c>
      <c r="AH36" s="18">
        <f t="shared" si="18"/>
        <v>31.267268272924213</v>
      </c>
      <c r="AI36" s="18">
        <f t="shared" si="18"/>
        <v>43.7311340405862</v>
      </c>
      <c r="AJ36" s="18">
        <f t="shared" si="18"/>
        <v>33.80337804110627</v>
      </c>
      <c r="AK36" s="18">
        <f t="shared" si="18"/>
        <v>16.443881533604383</v>
      </c>
      <c r="AL36" s="18"/>
      <c r="AM36" s="18">
        <f>+V36/U36*100-100</f>
        <v>-54.7221568185483</v>
      </c>
      <c r="AN36" s="125">
        <v>13463.896128</v>
      </c>
      <c r="AO36" s="125"/>
      <c r="AP36" s="18">
        <f>+W36/V36*100-100</f>
        <v>30.082510799364883</v>
      </c>
      <c r="AQ36" s="18">
        <f>+X36/W36*100-100</f>
        <v>33.84659287510178</v>
      </c>
      <c r="AR36" s="18">
        <f>+Y36/X36*100-100</f>
        <v>6.121685374050074</v>
      </c>
      <c r="AS36" s="18">
        <f>+Z36/Y36*100-100</f>
        <v>-0.39363269168876514</v>
      </c>
      <c r="AT36" s="18">
        <f>+AA36/Z36*100-100</f>
        <v>-0.17149503066966076</v>
      </c>
      <c r="AU36" s="18">
        <f>+AB36/AA36*100-100</f>
        <v>-40.602842547674925</v>
      </c>
      <c r="AV36" s="18"/>
      <c r="AW36" s="18">
        <f>+AC36/AB36*100-100</f>
        <v>-19.343741428486368</v>
      </c>
      <c r="AX36" s="18">
        <f>+AD36/AC36*100-100</f>
        <v>34.70059404843394</v>
      </c>
      <c r="AY36" s="18">
        <f>AN36/AD36*100-100</f>
        <v>29.68732020558059</v>
      </c>
      <c r="AZ36" s="18"/>
      <c r="BA36" s="18">
        <v>10486.938012</v>
      </c>
      <c r="BB36" s="18">
        <v>7222.469596</v>
      </c>
      <c r="BC36" s="18"/>
      <c r="BD36" s="18">
        <f t="shared" si="8"/>
        <v>-31.12889970613474</v>
      </c>
      <c r="BE36" s="42" t="s">
        <v>87</v>
      </c>
      <c r="BF36" s="43" t="s">
        <v>88</v>
      </c>
      <c r="BG36" s="2"/>
    </row>
    <row r="37" spans="1:59" ht="18" customHeight="1">
      <c r="A37" s="40">
        <v>34</v>
      </c>
      <c r="B37" s="4" t="s">
        <v>89</v>
      </c>
      <c r="C37" s="34">
        <v>292.776672</v>
      </c>
      <c r="D37" s="34">
        <v>435.945918</v>
      </c>
      <c r="E37" s="34">
        <v>531.54946</v>
      </c>
      <c r="F37" s="34">
        <v>559.544376</v>
      </c>
      <c r="G37" s="34">
        <v>587.2083279999999</v>
      </c>
      <c r="H37" s="34">
        <v>628.567535</v>
      </c>
      <c r="I37" s="35">
        <v>1007.005</v>
      </c>
      <c r="J37" s="36">
        <v>1280.394347</v>
      </c>
      <c r="K37" s="35">
        <v>1636.49519</v>
      </c>
      <c r="L37" s="35">
        <v>1295.151543</v>
      </c>
      <c r="M37" s="34">
        <v>1466.830931</v>
      </c>
      <c r="N37" s="34">
        <v>3078.657557</v>
      </c>
      <c r="O37" s="34">
        <v>3153.781064</v>
      </c>
      <c r="P37" s="38">
        <v>2915.350844</v>
      </c>
      <c r="Q37" s="50">
        <v>3966.575888</v>
      </c>
      <c r="R37" s="50">
        <v>4438.855639</v>
      </c>
      <c r="S37" s="50">
        <v>7137.256841999999</v>
      </c>
      <c r="T37" s="70">
        <v>10177.750132</v>
      </c>
      <c r="U37" s="70">
        <v>11856.452169999999</v>
      </c>
      <c r="V37" s="70">
        <v>1640.129673</v>
      </c>
      <c r="W37" s="70">
        <v>2366.4709709999997</v>
      </c>
      <c r="X37" s="70">
        <v>2973.589756</v>
      </c>
      <c r="Y37" s="125">
        <v>2945.7222650000003</v>
      </c>
      <c r="Z37" s="125">
        <v>2734.4854929999997</v>
      </c>
      <c r="AA37" s="125">
        <v>2677.4403629999997</v>
      </c>
      <c r="AB37" s="125">
        <v>1454.6074659999997</v>
      </c>
      <c r="AC37" s="125">
        <v>1217.93117</v>
      </c>
      <c r="AD37" s="70">
        <v>1647.1312200000002</v>
      </c>
      <c r="AE37" s="34">
        <f t="shared" si="18"/>
        <v>2.4401384567500912</v>
      </c>
      <c r="AF37" s="34">
        <f t="shared" si="18"/>
        <v>-7.560138613350489</v>
      </c>
      <c r="AG37" s="77">
        <f t="shared" si="18"/>
        <v>36.058268807114445</v>
      </c>
      <c r="AH37" s="18">
        <f t="shared" si="18"/>
        <v>11.90648469448874</v>
      </c>
      <c r="AI37" s="18">
        <f t="shared" si="18"/>
        <v>60.790469942111116</v>
      </c>
      <c r="AJ37" s="18">
        <f t="shared" si="18"/>
        <v>42.60030649461669</v>
      </c>
      <c r="AK37" s="18">
        <f t="shared" si="18"/>
        <v>16.493842118622766</v>
      </c>
      <c r="AL37" s="18"/>
      <c r="AM37" s="18">
        <f>+V37/U37*100-100</f>
        <v>-86.16677527574423</v>
      </c>
      <c r="AN37" s="125">
        <v>1916.4395369999997</v>
      </c>
      <c r="AO37" s="125"/>
      <c r="AP37" s="18">
        <f>+W37/V37*100-100</f>
        <v>44.28560192264749</v>
      </c>
      <c r="AQ37" s="18">
        <f>+X37/W37*100-100</f>
        <v>25.655027779337175</v>
      </c>
      <c r="AR37" s="18">
        <f>+Y37/X37*100-100</f>
        <v>-0.9371666331500279</v>
      </c>
      <c r="AS37" s="18">
        <f>+Z37/Y37*100-100</f>
        <v>-7.170967015792328</v>
      </c>
      <c r="AT37" s="18">
        <f>+AA37/Z37*100-100</f>
        <v>-2.086137598682811</v>
      </c>
      <c r="AU37" s="18">
        <f>+AB37/AA37*100-100</f>
        <v>-45.67171369710169</v>
      </c>
      <c r="AV37" s="18"/>
      <c r="AW37" s="18">
        <f>+AC37/AB37*100-100</f>
        <v>-16.270801678945844</v>
      </c>
      <c r="AX37" s="18">
        <f>+AD37/AC37*100-100</f>
        <v>35.24009078444064</v>
      </c>
      <c r="AY37" s="18">
        <f>AN37/AD37*100-100</f>
        <v>16.350143433016797</v>
      </c>
      <c r="AZ37" s="18"/>
      <c r="BA37" s="18">
        <v>1434.08766</v>
      </c>
      <c r="BB37" s="18">
        <v>1060.276892</v>
      </c>
      <c r="BC37" s="18"/>
      <c r="BD37" s="18">
        <f t="shared" si="8"/>
        <v>-26.06610310000156</v>
      </c>
      <c r="BE37" s="42" t="s">
        <v>90</v>
      </c>
      <c r="BF37" s="43" t="s">
        <v>91</v>
      </c>
      <c r="BG37" s="2"/>
    </row>
    <row r="38" spans="1:59" ht="16.5">
      <c r="A38" s="40">
        <v>35</v>
      </c>
      <c r="B38" s="4" t="s">
        <v>92</v>
      </c>
      <c r="C38" s="34" t="s">
        <v>93</v>
      </c>
      <c r="D38" s="34" t="s">
        <v>93</v>
      </c>
      <c r="E38" s="34" t="s">
        <v>93</v>
      </c>
      <c r="F38" s="34" t="s">
        <v>93</v>
      </c>
      <c r="G38" s="34" t="s">
        <v>93</v>
      </c>
      <c r="H38" s="34" t="s">
        <v>93</v>
      </c>
      <c r="I38" s="34" t="s">
        <v>93</v>
      </c>
      <c r="J38" s="36">
        <v>11.819041</v>
      </c>
      <c r="K38" s="34">
        <v>83.97184</v>
      </c>
      <c r="L38" s="34">
        <v>114.371416</v>
      </c>
      <c r="M38" s="34">
        <v>81.272375</v>
      </c>
      <c r="N38" s="34">
        <v>131.655462</v>
      </c>
      <c r="O38" s="34">
        <v>162.279943</v>
      </c>
      <c r="P38" s="38">
        <v>128.215014</v>
      </c>
      <c r="Q38" s="50">
        <v>43.452621</v>
      </c>
      <c r="R38" s="50">
        <v>15.682585999999999</v>
      </c>
      <c r="S38" s="50">
        <v>18.207746999999998</v>
      </c>
      <c r="T38" s="70">
        <v>18.203736999999997</v>
      </c>
      <c r="U38" s="70">
        <v>21.518966</v>
      </c>
      <c r="V38" s="70">
        <v>17.245179</v>
      </c>
      <c r="W38" s="70">
        <v>20.455358000000004</v>
      </c>
      <c r="X38" s="70">
        <v>86.56476400000001</v>
      </c>
      <c r="Y38" s="125">
        <v>255.37663299999997</v>
      </c>
      <c r="Z38" s="125">
        <v>334.2023760000001</v>
      </c>
      <c r="AA38" s="125">
        <v>438.8259259999999</v>
      </c>
      <c r="AB38" s="125">
        <v>325.171296</v>
      </c>
      <c r="AC38" s="125">
        <v>213.61446899999999</v>
      </c>
      <c r="AD38" s="70">
        <v>85.50110800000002</v>
      </c>
      <c r="AE38" s="34">
        <f t="shared" si="18"/>
        <v>23.26107898204785</v>
      </c>
      <c r="AF38" s="34">
        <f t="shared" si="18"/>
        <v>-20.991459801042694</v>
      </c>
      <c r="AG38" s="77">
        <f t="shared" si="18"/>
        <v>-66.109568884031</v>
      </c>
      <c r="AH38" s="18">
        <f t="shared" si="18"/>
        <v>-63.90876858728499</v>
      </c>
      <c r="AI38" s="18">
        <f t="shared" si="18"/>
        <v>16.10168756606849</v>
      </c>
      <c r="AJ38" s="18">
        <f t="shared" si="18"/>
        <v>-0.022023592485126642</v>
      </c>
      <c r="AK38" s="18">
        <f t="shared" si="18"/>
        <v>18.21180453222327</v>
      </c>
      <c r="AL38" s="18"/>
      <c r="AM38" s="18">
        <f>+V38/U38*100-100</f>
        <v>-19.860559285237017</v>
      </c>
      <c r="AN38" s="125">
        <v>57.030871999999995</v>
      </c>
      <c r="AO38" s="125"/>
      <c r="AP38" s="18">
        <f>+W38/V38*100-100</f>
        <v>18.614935803217847</v>
      </c>
      <c r="AQ38" s="18">
        <f>+X38/W38*100-100</f>
        <v>323.18870195280863</v>
      </c>
      <c r="AR38" s="18">
        <f>+Y38/X38*100-100</f>
        <v>195.01222113884575</v>
      </c>
      <c r="AS38" s="18">
        <f>+Z38/Y38*100-100</f>
        <v>30.866466549427827</v>
      </c>
      <c r="AT38" s="18">
        <f>+AA38/Z38*100-100</f>
        <v>31.30544769077278</v>
      </c>
      <c r="AU38" s="18">
        <f>+AB38/AA38*100-100</f>
        <v>-25.899707211009215</v>
      </c>
      <c r="AV38" s="18"/>
      <c r="AW38" s="18">
        <f>+AC38/AB38*100-100</f>
        <v>-34.307095482376155</v>
      </c>
      <c r="AX38" s="18">
        <f>+AD38/AC38*100-100</f>
        <v>-59.97410269058131</v>
      </c>
      <c r="AY38" s="18">
        <f>AN38/AD38*100-100</f>
        <v>-33.298090125334994</v>
      </c>
      <c r="AZ38" s="18"/>
      <c r="BA38" s="18">
        <v>46.984629999999996</v>
      </c>
      <c r="BB38" s="18">
        <v>25.644261</v>
      </c>
      <c r="BC38" s="18"/>
      <c r="BD38" s="18">
        <f t="shared" si="8"/>
        <v>-45.4198936971516</v>
      </c>
      <c r="BE38" s="42" t="s">
        <v>94</v>
      </c>
      <c r="BF38" s="43" t="s">
        <v>95</v>
      </c>
      <c r="BG38" s="2"/>
    </row>
    <row r="39" spans="1:59" ht="16.5">
      <c r="A39" s="40">
        <v>39</v>
      </c>
      <c r="B39" s="4" t="s">
        <v>246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70"/>
      <c r="U39" s="70"/>
      <c r="V39" s="70">
        <v>18297.76518</v>
      </c>
      <c r="W39" s="70">
        <v>23503.216824999996</v>
      </c>
      <c r="X39" s="70">
        <v>34392.292037</v>
      </c>
      <c r="Y39" s="125">
        <v>39470.543163</v>
      </c>
      <c r="Z39" s="125">
        <v>35679.625625</v>
      </c>
      <c r="AA39" s="125">
        <v>34765.568566999995</v>
      </c>
      <c r="AB39" s="125">
        <v>23424.699236</v>
      </c>
      <c r="AC39" s="125">
        <v>15284.872108000003</v>
      </c>
      <c r="AD39" s="70">
        <v>20696.558300999997</v>
      </c>
      <c r="AE39" s="34"/>
      <c r="AF39" s="34"/>
      <c r="AG39" s="77"/>
      <c r="AH39" s="18"/>
      <c r="AI39" s="18"/>
      <c r="AJ39" s="18"/>
      <c r="AK39" s="18"/>
      <c r="AL39" s="18"/>
      <c r="AM39" s="18"/>
      <c r="AN39" s="125">
        <v>22911.418535</v>
      </c>
      <c r="AO39" s="125"/>
      <c r="AP39" s="18">
        <f>+W39/V39*100-100</f>
        <v>28.44856513236772</v>
      </c>
      <c r="AQ39" s="18">
        <f>+X39/W39*100-100</f>
        <v>46.33014830726262</v>
      </c>
      <c r="AR39" s="18">
        <f>+Y39/X39*100-100</f>
        <v>14.765666447984074</v>
      </c>
      <c r="AS39" s="18">
        <f>+Z39/Y39*100-100</f>
        <v>-9.604422017565838</v>
      </c>
      <c r="AT39" s="18">
        <f>+AA39/Z39*100-100</f>
        <v>-2.561845989100135</v>
      </c>
      <c r="AU39" s="18">
        <f>+AB39/AA39*100-100</f>
        <v>-32.62098046561195</v>
      </c>
      <c r="AV39" s="18"/>
      <c r="AW39" s="18">
        <f>+AC39/AB39*100-100</f>
        <v>-34.748907749007046</v>
      </c>
      <c r="AX39" s="18">
        <f>+AD39/AC39*100-100</f>
        <v>35.405505226095755</v>
      </c>
      <c r="AY39" s="18">
        <f>AN39/AD39*100-100</f>
        <v>10.701587200094949</v>
      </c>
      <c r="AZ39" s="18"/>
      <c r="BA39" s="18"/>
      <c r="BB39" s="18"/>
      <c r="BC39" s="18"/>
      <c r="BD39" s="18"/>
      <c r="BE39" s="42"/>
      <c r="BF39" s="43"/>
      <c r="BG39" s="2"/>
    </row>
    <row r="40" spans="1:59" ht="16.5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70"/>
      <c r="U40" s="70"/>
      <c r="V40" s="70"/>
      <c r="W40" s="70"/>
      <c r="X40" s="70"/>
      <c r="Y40" s="18"/>
      <c r="Z40" s="18"/>
      <c r="AA40" s="18"/>
      <c r="AB40" s="18"/>
      <c r="AC40" s="18"/>
      <c r="AD40" s="70"/>
      <c r="AE40" s="34"/>
      <c r="AF40" s="34"/>
      <c r="AG40" s="77"/>
      <c r="AH40" s="18"/>
      <c r="AI40" s="18"/>
      <c r="AJ40" s="18"/>
      <c r="AK40" s="18"/>
      <c r="AL40" s="18"/>
      <c r="AM40" s="18"/>
      <c r="AN40" s="125">
        <v>0</v>
      </c>
      <c r="AO40" s="125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42"/>
      <c r="BF40" s="43"/>
      <c r="BG40" s="2"/>
    </row>
    <row r="41" spans="1:59" ht="16.5">
      <c r="A41" s="16" t="s">
        <v>96</v>
      </c>
      <c r="B41" s="8"/>
      <c r="C41" s="34">
        <v>307.45752600000003</v>
      </c>
      <c r="D41" s="34">
        <v>297.509352</v>
      </c>
      <c r="E41" s="34">
        <v>392.97289</v>
      </c>
      <c r="F41" s="34">
        <v>374.99610400000006</v>
      </c>
      <c r="G41" s="34">
        <v>403.236839</v>
      </c>
      <c r="H41" s="34">
        <v>454.346703</v>
      </c>
      <c r="I41" s="34">
        <v>630.877</v>
      </c>
      <c r="J41" s="34">
        <v>508.753548</v>
      </c>
      <c r="K41" s="18">
        <v>569.8510269999999</v>
      </c>
      <c r="L41" s="18">
        <v>521.366418</v>
      </c>
      <c r="M41" s="18">
        <v>436.39353</v>
      </c>
      <c r="N41" s="18">
        <v>375.407705</v>
      </c>
      <c r="O41" s="18">
        <v>321.010972</v>
      </c>
      <c r="P41" s="18">
        <v>414.739532</v>
      </c>
      <c r="Q41" s="64">
        <v>512.099252</v>
      </c>
      <c r="R41" s="64">
        <v>531.9074979999999</v>
      </c>
      <c r="S41" s="64">
        <v>744.7302199999999</v>
      </c>
      <c r="T41" s="70">
        <v>932.7013189999999</v>
      </c>
      <c r="U41" s="70">
        <v>828.9618119999999</v>
      </c>
      <c r="V41" s="70">
        <v>1122.448917</v>
      </c>
      <c r="W41" s="70">
        <v>1047.126898</v>
      </c>
      <c r="X41" s="70">
        <v>1672.2933409999998</v>
      </c>
      <c r="Y41" s="125">
        <v>1943.069856</v>
      </c>
      <c r="Z41" s="125">
        <v>1871.4135929999995</v>
      </c>
      <c r="AA41" s="125">
        <v>2186.990929</v>
      </c>
      <c r="AB41" s="125">
        <v>1898.9180620000002</v>
      </c>
      <c r="AC41" s="125">
        <v>1801.0895899999998</v>
      </c>
      <c r="AD41" s="70">
        <v>1511.33846</v>
      </c>
      <c r="AE41" s="18">
        <f aca="true" t="shared" si="19" ref="AE41:AK44">+O41/N41*100-100</f>
        <v>-14.490041700129737</v>
      </c>
      <c r="AF41" s="18">
        <f t="shared" si="19"/>
        <v>29.197930343639456</v>
      </c>
      <c r="AG41" s="76">
        <f t="shared" si="19"/>
        <v>23.474907137620036</v>
      </c>
      <c r="AH41" s="18">
        <f t="shared" si="19"/>
        <v>3.8680482196837858</v>
      </c>
      <c r="AI41" s="18">
        <f t="shared" si="19"/>
        <v>40.011228042512016</v>
      </c>
      <c r="AJ41" s="18">
        <f t="shared" si="19"/>
        <v>25.24015998706217</v>
      </c>
      <c r="AK41" s="18">
        <f t="shared" si="19"/>
        <v>-11.122478856492322</v>
      </c>
      <c r="AL41" s="18"/>
      <c r="AM41" s="18">
        <f>+V41/U41*100-100</f>
        <v>35.404176736672184</v>
      </c>
      <c r="AN41" s="125">
        <v>1191.506037</v>
      </c>
      <c r="AO41" s="125"/>
      <c r="AP41" s="18">
        <f>+W41/V41*100-100</f>
        <v>-6.710507521475023</v>
      </c>
      <c r="AQ41" s="18">
        <f>+X41/W41*100-100</f>
        <v>59.703025888654025</v>
      </c>
      <c r="AR41" s="18">
        <f>+Y41/X41*100-100</f>
        <v>16.19192688036904</v>
      </c>
      <c r="AS41" s="18">
        <f>+Z41/Y41*100-100</f>
        <v>-3.687786251159906</v>
      </c>
      <c r="AT41" s="18">
        <f>+AA41/Z41*100-100</f>
        <v>16.86304605141342</v>
      </c>
      <c r="AU41" s="18">
        <f>+AB41/AA41*100-100</f>
        <v>-13.172110738096237</v>
      </c>
      <c r="AV41" s="18"/>
      <c r="AW41" s="18">
        <f>+AC41/AB41*100-100</f>
        <v>-5.15180059412171</v>
      </c>
      <c r="AX41" s="18">
        <f>+AD41/AC41*100-100</f>
        <v>-16.08754676106922</v>
      </c>
      <c r="AY41" s="18">
        <f>AN41/AD41*100-100</f>
        <v>-21.16219705015645</v>
      </c>
      <c r="AZ41" s="18"/>
      <c r="BA41" s="18">
        <v>920.0023079999999</v>
      </c>
      <c r="BB41" s="18">
        <v>865.4239469999999</v>
      </c>
      <c r="BC41" s="18"/>
      <c r="BD41" s="18">
        <f t="shared" si="8"/>
        <v>-5.932415660852883</v>
      </c>
      <c r="BE41" s="11" t="s">
        <v>97</v>
      </c>
      <c r="BF41" s="32"/>
      <c r="BG41" s="2"/>
    </row>
    <row r="42" spans="1:59" ht="18" customHeight="1">
      <c r="A42" s="40">
        <v>41</v>
      </c>
      <c r="B42" s="4" t="s">
        <v>98</v>
      </c>
      <c r="C42" s="34">
        <v>32.882985</v>
      </c>
      <c r="D42" s="34">
        <v>31.317362</v>
      </c>
      <c r="E42" s="34">
        <v>24.549446</v>
      </c>
      <c r="F42" s="34">
        <v>28.558126</v>
      </c>
      <c r="G42" s="34">
        <v>37.794942000000006</v>
      </c>
      <c r="H42" s="34">
        <v>38.406620000000004</v>
      </c>
      <c r="I42" s="35">
        <v>73.064</v>
      </c>
      <c r="J42" s="36">
        <v>82.80251</v>
      </c>
      <c r="K42" s="34">
        <v>76.092621</v>
      </c>
      <c r="L42" s="34">
        <v>73.17133</v>
      </c>
      <c r="M42" s="34">
        <v>51.950474</v>
      </c>
      <c r="N42" s="34">
        <v>51.289561</v>
      </c>
      <c r="O42" s="34">
        <v>33.358524</v>
      </c>
      <c r="P42" s="38">
        <v>49.109748</v>
      </c>
      <c r="Q42" s="50">
        <v>63.732704</v>
      </c>
      <c r="R42" s="50">
        <v>60.698494999999994</v>
      </c>
      <c r="S42" s="50">
        <v>73.05254199999999</v>
      </c>
      <c r="T42" s="70">
        <v>84.016434</v>
      </c>
      <c r="U42" s="70">
        <v>109.69306</v>
      </c>
      <c r="V42" s="70">
        <v>106.313041</v>
      </c>
      <c r="W42" s="70">
        <v>136.85083600000002</v>
      </c>
      <c r="X42" s="70">
        <v>148.777889</v>
      </c>
      <c r="Y42" s="125">
        <v>160.01349199999999</v>
      </c>
      <c r="Z42" s="125">
        <v>129.891472</v>
      </c>
      <c r="AA42" s="125">
        <v>138.90515</v>
      </c>
      <c r="AB42" s="125">
        <v>83.623442</v>
      </c>
      <c r="AC42" s="125">
        <v>76.391997</v>
      </c>
      <c r="AD42" s="70">
        <v>77.47318399999999</v>
      </c>
      <c r="AE42" s="34">
        <f t="shared" si="19"/>
        <v>-34.96040256612841</v>
      </c>
      <c r="AF42" s="34">
        <f t="shared" si="19"/>
        <v>47.21798842178987</v>
      </c>
      <c r="AG42" s="77">
        <f t="shared" si="19"/>
        <v>29.776076228287707</v>
      </c>
      <c r="AH42" s="18">
        <f t="shared" si="19"/>
        <v>-4.760835190673845</v>
      </c>
      <c r="AI42" s="18">
        <f t="shared" si="19"/>
        <v>20.353135609045992</v>
      </c>
      <c r="AJ42" s="18">
        <f t="shared" si="19"/>
        <v>15.0082279135475</v>
      </c>
      <c r="AK42" s="18">
        <f t="shared" si="19"/>
        <v>30.561432778734684</v>
      </c>
      <c r="AL42" s="18"/>
      <c r="AM42" s="18">
        <f>+V42/U42*100-100</f>
        <v>-3.0813426118297684</v>
      </c>
      <c r="AN42" s="125">
        <v>98.47434600000003</v>
      </c>
      <c r="AO42" s="125"/>
      <c r="AP42" s="18">
        <f>+W42/V42*100-100</f>
        <v>28.724411147264618</v>
      </c>
      <c r="AQ42" s="18">
        <f>+X42/W42*100-100</f>
        <v>8.715367292312322</v>
      </c>
      <c r="AR42" s="18">
        <f>+Y42/X42*100-100</f>
        <v>7.55193065012503</v>
      </c>
      <c r="AS42" s="18">
        <f>+Z42/Y42*100-100</f>
        <v>-18.82467510927141</v>
      </c>
      <c r="AT42" s="18">
        <f>+AA42/Z42*100-100</f>
        <v>6.939391679232031</v>
      </c>
      <c r="AU42" s="18">
        <f>+AB42/AA42*100-100</f>
        <v>-39.79817019023413</v>
      </c>
      <c r="AV42" s="18"/>
      <c r="AW42" s="18">
        <f>+AC42/AB42*100-100</f>
        <v>-8.647628974659995</v>
      </c>
      <c r="AX42" s="18">
        <f>+AD42/AC42*100-100</f>
        <v>1.4153144864114324</v>
      </c>
      <c r="AY42" s="18">
        <f>AN42/AD42*100-100</f>
        <v>27.10765314615189</v>
      </c>
      <c r="AZ42" s="18"/>
      <c r="BA42" s="18">
        <v>80.131546</v>
      </c>
      <c r="BB42" s="18">
        <v>70.766222</v>
      </c>
      <c r="BC42" s="18"/>
      <c r="BD42" s="18">
        <f t="shared" si="8"/>
        <v>-11.687437055064432</v>
      </c>
      <c r="BE42" s="42" t="s">
        <v>99</v>
      </c>
      <c r="BF42" s="43" t="s">
        <v>100</v>
      </c>
      <c r="BG42" s="2"/>
    </row>
    <row r="43" spans="1:59" ht="18" customHeight="1">
      <c r="A43" s="40">
        <v>42</v>
      </c>
      <c r="B43" s="4" t="s">
        <v>215</v>
      </c>
      <c r="C43" s="34">
        <v>268.671988</v>
      </c>
      <c r="D43" s="34">
        <v>259.105661</v>
      </c>
      <c r="E43" s="34">
        <v>361.680874</v>
      </c>
      <c r="F43" s="34">
        <v>337.06065500000005</v>
      </c>
      <c r="G43" s="34">
        <v>354.885177</v>
      </c>
      <c r="H43" s="34">
        <v>404.039837</v>
      </c>
      <c r="I43" s="35">
        <v>537.117</v>
      </c>
      <c r="J43" s="36">
        <v>394.315667</v>
      </c>
      <c r="K43" s="34">
        <v>461.640138</v>
      </c>
      <c r="L43" s="34">
        <v>417.255727</v>
      </c>
      <c r="M43" s="34">
        <v>352.802026</v>
      </c>
      <c r="N43" s="34">
        <v>291.587774</v>
      </c>
      <c r="O43" s="34">
        <v>268.891767</v>
      </c>
      <c r="P43" s="38">
        <v>336.929784</v>
      </c>
      <c r="Q43" s="50">
        <v>409.202876</v>
      </c>
      <c r="R43" s="50">
        <v>424.918174</v>
      </c>
      <c r="S43" s="50">
        <v>626.1647379999999</v>
      </c>
      <c r="T43" s="70">
        <v>792.041593</v>
      </c>
      <c r="U43" s="70">
        <v>641.286816</v>
      </c>
      <c r="V43" s="70">
        <v>929.5686019999999</v>
      </c>
      <c r="W43" s="70">
        <v>794.24223</v>
      </c>
      <c r="X43" s="70">
        <v>1351.268268</v>
      </c>
      <c r="Y43" s="125">
        <v>1611.8678340000001</v>
      </c>
      <c r="Z43" s="125">
        <v>1590.0859910000001</v>
      </c>
      <c r="AA43" s="125">
        <v>1875.5405780000006</v>
      </c>
      <c r="AB43" s="125">
        <v>1677.9410719999998</v>
      </c>
      <c r="AC43" s="125">
        <v>1594.62746</v>
      </c>
      <c r="AD43" s="70">
        <v>1270.447456</v>
      </c>
      <c r="AE43" s="34">
        <f t="shared" si="19"/>
        <v>-7.783593491817669</v>
      </c>
      <c r="AF43" s="34">
        <f t="shared" si="19"/>
        <v>25.30312391453768</v>
      </c>
      <c r="AG43" s="77">
        <f t="shared" si="19"/>
        <v>21.450490705208793</v>
      </c>
      <c r="AH43" s="18">
        <f t="shared" si="19"/>
        <v>3.8404661652475767</v>
      </c>
      <c r="AI43" s="18">
        <f t="shared" si="19"/>
        <v>47.36125125116439</v>
      </c>
      <c r="AJ43" s="18">
        <f t="shared" si="19"/>
        <v>26.49092881368867</v>
      </c>
      <c r="AK43" s="18">
        <f t="shared" si="19"/>
        <v>-19.033694484274392</v>
      </c>
      <c r="AL43" s="18"/>
      <c r="AM43" s="18">
        <f>+V43/U43*100-100</f>
        <v>44.95364302016151</v>
      </c>
      <c r="AN43" s="125">
        <v>952.3254660000001</v>
      </c>
      <c r="AO43" s="125"/>
      <c r="AP43" s="18">
        <f>+W43/V43*100-100</f>
        <v>-14.557975786707985</v>
      </c>
      <c r="AQ43" s="18">
        <f>+X43/W43*100-100</f>
        <v>70.13301697644562</v>
      </c>
      <c r="AR43" s="18">
        <f>+Y43/X43*100-100</f>
        <v>19.285553592234578</v>
      </c>
      <c r="AS43" s="18">
        <f>+Z43/Y43*100-100</f>
        <v>-1.3513417502690857</v>
      </c>
      <c r="AT43" s="18">
        <f>+AA43/Z43*100-100</f>
        <v>17.95214778418864</v>
      </c>
      <c r="AU43" s="18">
        <f>+AB43/AA43*100-100</f>
        <v>-10.535602818613114</v>
      </c>
      <c r="AV43" s="18"/>
      <c r="AW43" s="18">
        <f>+AC43/AB43*100-100</f>
        <v>-4.96522871930749</v>
      </c>
      <c r="AX43" s="18">
        <f>+AD43/AC43*100-100</f>
        <v>-20.329513452627978</v>
      </c>
      <c r="AY43" s="18">
        <f>AN43/AD43*100-100</f>
        <v>-25.040153254476664</v>
      </c>
      <c r="AZ43" s="18"/>
      <c r="BA43" s="18">
        <v>728.210987</v>
      </c>
      <c r="BB43" s="18">
        <v>701.556887</v>
      </c>
      <c r="BC43" s="18"/>
      <c r="BD43" s="18">
        <f t="shared" si="8"/>
        <v>-3.6602166783841845</v>
      </c>
      <c r="BE43" s="42" t="s">
        <v>101</v>
      </c>
      <c r="BF43" s="43" t="s">
        <v>214</v>
      </c>
      <c r="BG43" s="2"/>
    </row>
    <row r="44" spans="1:59" ht="16.5">
      <c r="A44" s="40">
        <v>43</v>
      </c>
      <c r="B44" s="4" t="s">
        <v>102</v>
      </c>
      <c r="C44" s="34">
        <v>5.902553</v>
      </c>
      <c r="D44" s="34">
        <v>7.086329</v>
      </c>
      <c r="E44" s="34">
        <v>6.74257</v>
      </c>
      <c r="F44" s="34">
        <v>9.377323</v>
      </c>
      <c r="G44" s="34">
        <v>10.556719999999999</v>
      </c>
      <c r="H44" s="34">
        <v>11.900246</v>
      </c>
      <c r="I44" s="35">
        <v>20.696</v>
      </c>
      <c r="J44" s="36">
        <v>31.635371</v>
      </c>
      <c r="K44" s="34">
        <v>32.118268</v>
      </c>
      <c r="L44" s="34">
        <v>30.939361</v>
      </c>
      <c r="M44" s="34">
        <v>31.64103</v>
      </c>
      <c r="N44" s="34">
        <v>32.53037</v>
      </c>
      <c r="O44" s="34">
        <v>18.760681</v>
      </c>
      <c r="P44" s="38">
        <v>28.7</v>
      </c>
      <c r="Q44" s="50">
        <v>39.163672</v>
      </c>
      <c r="R44" s="50">
        <v>46.290828999999995</v>
      </c>
      <c r="S44" s="50">
        <v>45.51294</v>
      </c>
      <c r="T44" s="70">
        <v>56.643291999999995</v>
      </c>
      <c r="U44" s="70">
        <v>77.981936</v>
      </c>
      <c r="V44" s="70">
        <v>86.56727400000001</v>
      </c>
      <c r="W44" s="70">
        <v>116.033832</v>
      </c>
      <c r="X44" s="70">
        <v>172.247184</v>
      </c>
      <c r="Y44" s="125">
        <v>171.18853</v>
      </c>
      <c r="Z44" s="125">
        <v>151.43613</v>
      </c>
      <c r="AA44" s="125">
        <v>172.545201</v>
      </c>
      <c r="AB44" s="125">
        <v>137.353548</v>
      </c>
      <c r="AC44" s="125">
        <v>130.070133</v>
      </c>
      <c r="AD44" s="70">
        <v>163.41782000000003</v>
      </c>
      <c r="AE44" s="34">
        <f t="shared" si="19"/>
        <v>-42.328719286008734</v>
      </c>
      <c r="AF44" s="34">
        <f t="shared" si="19"/>
        <v>52.979521372385136</v>
      </c>
      <c r="AG44" s="77">
        <f t="shared" si="19"/>
        <v>36.458787456446004</v>
      </c>
      <c r="AH44" s="18">
        <f t="shared" si="19"/>
        <v>18.198388036749975</v>
      </c>
      <c r="AI44" s="18">
        <f t="shared" si="19"/>
        <v>-1.6804386890543555</v>
      </c>
      <c r="AJ44" s="18">
        <f t="shared" si="19"/>
        <v>24.455357091851226</v>
      </c>
      <c r="AK44" s="18">
        <f t="shared" si="19"/>
        <v>37.671970054282895</v>
      </c>
      <c r="AL44" s="18"/>
      <c r="AM44" s="18">
        <f>+V44/U44*100-100</f>
        <v>11.009393252303965</v>
      </c>
      <c r="AN44" s="125">
        <v>140.70622500000002</v>
      </c>
      <c r="AO44" s="125"/>
      <c r="AP44" s="18">
        <f>+W44/V44*100-100</f>
        <v>34.03891174856676</v>
      </c>
      <c r="AQ44" s="18">
        <f>+X44/W44*100-100</f>
        <v>48.44565678051552</v>
      </c>
      <c r="AR44" s="18">
        <f>+Y44/X44*100-100</f>
        <v>-0.6146132409340339</v>
      </c>
      <c r="AS44" s="18">
        <f>+Z44/Y44*100-100</f>
        <v>-11.538389867592187</v>
      </c>
      <c r="AT44" s="18">
        <f>+AA44/Z44*100-100</f>
        <v>13.939256767853209</v>
      </c>
      <c r="AU44" s="18">
        <f>+AB44/AA44*100-100</f>
        <v>-20.395613900614947</v>
      </c>
      <c r="AV44" s="18"/>
      <c r="AW44" s="18">
        <f>+AC44/AB44*100-100</f>
        <v>-5.302677001106659</v>
      </c>
      <c r="AX44" s="18">
        <f>+AD44/AC44*100-100</f>
        <v>25.638235489464776</v>
      </c>
      <c r="AY44" s="18">
        <f>AN44/AD44*100-100</f>
        <v>-13.897869277658955</v>
      </c>
      <c r="AZ44" s="18"/>
      <c r="BA44" s="18">
        <v>111.659775</v>
      </c>
      <c r="BB44" s="18">
        <v>93.10083800000002</v>
      </c>
      <c r="BC44" s="18"/>
      <c r="BD44" s="18">
        <f t="shared" si="8"/>
        <v>-16.620969368781168</v>
      </c>
      <c r="BE44" s="42" t="s">
        <v>103</v>
      </c>
      <c r="BF44" s="43" t="s">
        <v>104</v>
      </c>
      <c r="BG44" s="2"/>
    </row>
    <row r="45" spans="1:59" ht="16.5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70"/>
      <c r="U45" s="70"/>
      <c r="V45" s="70"/>
      <c r="W45" s="70"/>
      <c r="X45" s="70"/>
      <c r="Y45" s="18"/>
      <c r="Z45" s="18"/>
      <c r="AA45" s="18"/>
      <c r="AB45" s="18"/>
      <c r="AC45" s="18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42"/>
      <c r="BF45" s="43"/>
      <c r="BG45" s="2"/>
    </row>
    <row r="46" spans="1:59" ht="16.5">
      <c r="A46" s="17" t="s">
        <v>105</v>
      </c>
      <c r="B46" s="8"/>
      <c r="C46" s="34">
        <v>2333.03241</v>
      </c>
      <c r="D46" s="34">
        <v>2850.6215159999997</v>
      </c>
      <c r="E46" s="34">
        <v>2874.7498649999998</v>
      </c>
      <c r="F46" s="34">
        <v>3121.25441</v>
      </c>
      <c r="G46" s="34">
        <v>3559.471958999999</v>
      </c>
      <c r="H46" s="34">
        <v>3216.292124</v>
      </c>
      <c r="I46" s="34">
        <v>5349.579</v>
      </c>
      <c r="J46" s="34">
        <v>5776.558664</v>
      </c>
      <c r="K46" s="18">
        <v>6476.120932</v>
      </c>
      <c r="L46" s="18">
        <v>6579.214038000001</v>
      </c>
      <c r="M46" s="18">
        <v>6303.768477</v>
      </c>
      <c r="N46" s="18">
        <v>7414.710437</v>
      </c>
      <c r="O46" s="18">
        <v>6243.084335</v>
      </c>
      <c r="P46" s="18">
        <v>7908.769786</v>
      </c>
      <c r="Q46" s="64">
        <v>10427.505213000002</v>
      </c>
      <c r="R46" s="64">
        <v>14211.407645000001</v>
      </c>
      <c r="S46" s="64">
        <v>16438.811293</v>
      </c>
      <c r="T46" s="70">
        <v>18407.547682</v>
      </c>
      <c r="U46" s="70">
        <v>22106.761341</v>
      </c>
      <c r="V46" s="70">
        <v>20265.674394</v>
      </c>
      <c r="W46" s="70">
        <v>25446.319858</v>
      </c>
      <c r="X46" s="70">
        <v>31191.130509000002</v>
      </c>
      <c r="Y46" s="125">
        <v>29685.709960000004</v>
      </c>
      <c r="Z46" s="125">
        <v>31872.762937000003</v>
      </c>
      <c r="AA46" s="125">
        <v>33211.206923</v>
      </c>
      <c r="AB46" s="125">
        <v>28959.969714</v>
      </c>
      <c r="AC46" s="125">
        <v>27545.589780999995</v>
      </c>
      <c r="AD46" s="70">
        <v>31409.355979999997</v>
      </c>
      <c r="AE46" s="18">
        <f aca="true" t="shared" si="20" ref="AE46:AE55">+O46/N46*100-100</f>
        <v>-15.801373660574697</v>
      </c>
      <c r="AF46" s="18">
        <f aca="true" t="shared" si="21" ref="AF46:AF55">+P46/O46*100-100</f>
        <v>26.68048934821894</v>
      </c>
      <c r="AG46" s="76">
        <f aca="true" t="shared" si="22" ref="AG46:AG55">+Q46/P46*100-100</f>
        <v>31.84737317121855</v>
      </c>
      <c r="AH46" s="18">
        <f aca="true" t="shared" si="23" ref="AH46:AH55">+R46/Q46*100-100</f>
        <v>36.287705972878314</v>
      </c>
      <c r="AI46" s="18">
        <f aca="true" t="shared" si="24" ref="AI46:AI55">+S46/R46*100-100</f>
        <v>15.67334991466285</v>
      </c>
      <c r="AJ46" s="18">
        <f aca="true" t="shared" si="25" ref="AJ46:AJ55">+T46/S46*100-100</f>
        <v>11.976148116246904</v>
      </c>
      <c r="AK46" s="18">
        <f aca="true" t="shared" si="26" ref="AK46:AK55">+U46/T46*100-100</f>
        <v>20.096178605134412</v>
      </c>
      <c r="AL46" s="18"/>
      <c r="AM46" s="18">
        <f aca="true" t="shared" si="27" ref="AM46:AM55">+V46/U46*100-100</f>
        <v>-8.328162224221657</v>
      </c>
      <c r="AN46" s="125">
        <v>31669.550865</v>
      </c>
      <c r="AO46" s="125"/>
      <c r="AP46" s="18">
        <f>+W46/V46*100-100</f>
        <v>25.563646998758728</v>
      </c>
      <c r="AQ46" s="18">
        <f>+X46/W46*100-100</f>
        <v>22.576194447991682</v>
      </c>
      <c r="AR46" s="18">
        <f>+Y46/X46*100-100</f>
        <v>-4.826437914988745</v>
      </c>
      <c r="AS46" s="18">
        <f>+Z46/Y46*100-100</f>
        <v>7.36735951387702</v>
      </c>
      <c r="AT46" s="18">
        <f>+AA46/Z46*100-100</f>
        <v>4.1993346753325795</v>
      </c>
      <c r="AU46" s="18">
        <f>+AB46/AA46*100-100</f>
        <v>-12.800610404965013</v>
      </c>
      <c r="AV46" s="18"/>
      <c r="AW46" s="18">
        <f>+AC46/AB46*100-100</f>
        <v>-4.8839137159603325</v>
      </c>
      <c r="AX46" s="18">
        <f>+AD46/AC46*100-100</f>
        <v>14.026805124590553</v>
      </c>
      <c r="AY46" s="18">
        <f>AN46/AD46*100-100</f>
        <v>0.8283992997681509</v>
      </c>
      <c r="AZ46" s="18"/>
      <c r="BA46" s="18">
        <v>24603.020359</v>
      </c>
      <c r="BB46" s="18">
        <v>22307.161295</v>
      </c>
      <c r="BC46" s="18"/>
      <c r="BD46" s="18">
        <f t="shared" si="8"/>
        <v>-9.331614698112265</v>
      </c>
      <c r="BE46" s="12" t="s">
        <v>106</v>
      </c>
      <c r="BF46" s="26"/>
      <c r="BG46" s="2"/>
    </row>
    <row r="47" spans="1:59" ht="18" customHeight="1">
      <c r="A47" s="40">
        <v>51</v>
      </c>
      <c r="B47" s="4" t="s">
        <v>107</v>
      </c>
      <c r="C47" s="34">
        <v>671.24996</v>
      </c>
      <c r="D47" s="34">
        <v>742.582777</v>
      </c>
      <c r="E47" s="34">
        <v>767.484076</v>
      </c>
      <c r="F47" s="34">
        <v>804.196255</v>
      </c>
      <c r="G47" s="34">
        <v>869.884033</v>
      </c>
      <c r="H47" s="34">
        <v>895.082488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</v>
      </c>
      <c r="N47" s="34">
        <v>1760.062866</v>
      </c>
      <c r="O47" s="34">
        <v>1397.852182</v>
      </c>
      <c r="P47" s="38">
        <v>1645.452838</v>
      </c>
      <c r="Q47" s="50">
        <v>2102.212664</v>
      </c>
      <c r="R47" s="50">
        <v>2770.650048</v>
      </c>
      <c r="S47" s="50">
        <v>3292.4470510000006</v>
      </c>
      <c r="T47" s="70">
        <v>3434.020201</v>
      </c>
      <c r="U47" s="70">
        <v>3793.8643290000005</v>
      </c>
      <c r="V47" s="70">
        <v>3127.71763</v>
      </c>
      <c r="W47" s="70">
        <v>4172.21588</v>
      </c>
      <c r="X47" s="70">
        <v>5282.880343999999</v>
      </c>
      <c r="Y47" s="125">
        <v>4882.791283</v>
      </c>
      <c r="Z47" s="125">
        <v>5158.573308999999</v>
      </c>
      <c r="AA47" s="125">
        <v>5728.563877</v>
      </c>
      <c r="AB47" s="125">
        <v>4574.4340329999995</v>
      </c>
      <c r="AC47" s="125">
        <v>4221.520462</v>
      </c>
      <c r="AD47" s="70">
        <v>5254.815875</v>
      </c>
      <c r="AE47" s="34">
        <f t="shared" si="20"/>
        <v>-20.579417417241274</v>
      </c>
      <c r="AF47" s="34">
        <f t="shared" si="21"/>
        <v>17.712935544138958</v>
      </c>
      <c r="AG47" s="77">
        <f t="shared" si="22"/>
        <v>27.75891325789553</v>
      </c>
      <c r="AH47" s="18">
        <f t="shared" si="23"/>
        <v>31.796848884361964</v>
      </c>
      <c r="AI47" s="18">
        <f t="shared" si="24"/>
        <v>18.833017304970042</v>
      </c>
      <c r="AJ47" s="18">
        <f t="shared" si="25"/>
        <v>4.299937031849893</v>
      </c>
      <c r="AK47" s="18">
        <f t="shared" si="26"/>
        <v>10.478800558459511</v>
      </c>
      <c r="AL47" s="18"/>
      <c r="AM47" s="18">
        <f t="shared" si="27"/>
        <v>-17.558527169989375</v>
      </c>
      <c r="AN47" s="125">
        <v>5773.824102</v>
      </c>
      <c r="AO47" s="125"/>
      <c r="AP47" s="18">
        <f>+W47/V47*100-100</f>
        <v>33.39490240364185</v>
      </c>
      <c r="AQ47" s="18">
        <f>+X47/W47*100-100</f>
        <v>26.620493664388235</v>
      </c>
      <c r="AR47" s="18">
        <f>+Y47/X47*100-100</f>
        <v>-7.573312945737982</v>
      </c>
      <c r="AS47" s="18">
        <f>+Z47/Y47*100-100</f>
        <v>5.648040434580253</v>
      </c>
      <c r="AT47" s="18">
        <f>+AA47/Z47*100-100</f>
        <v>11.049383886927728</v>
      </c>
      <c r="AU47" s="18">
        <f>+AB47/AA47*100-100</f>
        <v>-20.146931565759346</v>
      </c>
      <c r="AV47" s="18"/>
      <c r="AW47" s="18">
        <f>+AC47/AB47*100-100</f>
        <v>-7.714912237318941</v>
      </c>
      <c r="AX47" s="18">
        <f>+AD47/AC47*100-100</f>
        <v>24.476854306433054</v>
      </c>
      <c r="AY47" s="18">
        <f>AN47/AD47*100-100</f>
        <v>9.876810897774789</v>
      </c>
      <c r="AZ47" s="18"/>
      <c r="BA47" s="18">
        <v>4226.477929</v>
      </c>
      <c r="BB47" s="18">
        <v>3804.635001</v>
      </c>
      <c r="BC47" s="18"/>
      <c r="BD47" s="18">
        <f t="shared" si="8"/>
        <v>-9.980956604683113</v>
      </c>
      <c r="BE47" s="42" t="s">
        <v>108</v>
      </c>
      <c r="BF47" s="43" t="s">
        <v>109</v>
      </c>
      <c r="BG47" s="2"/>
    </row>
    <row r="48" spans="1:59" ht="18" customHeight="1">
      <c r="A48" s="40">
        <v>52</v>
      </c>
      <c r="B48" s="4" t="s">
        <v>110</v>
      </c>
      <c r="C48" s="34">
        <v>347.503334</v>
      </c>
      <c r="D48" s="34">
        <v>374.736805</v>
      </c>
      <c r="E48" s="34">
        <v>324.39833899999996</v>
      </c>
      <c r="F48" s="34">
        <v>299.064171</v>
      </c>
      <c r="G48" s="34">
        <v>356.228265</v>
      </c>
      <c r="H48" s="34">
        <v>282.81260100000003</v>
      </c>
      <c r="I48" s="35">
        <v>441.543</v>
      </c>
      <c r="J48" s="36">
        <v>478.25598</v>
      </c>
      <c r="K48" s="34">
        <v>442.425121</v>
      </c>
      <c r="L48" s="34">
        <v>471.754553</v>
      </c>
      <c r="M48" s="34">
        <v>402.76573</v>
      </c>
      <c r="N48" s="34">
        <v>447.366557</v>
      </c>
      <c r="O48" s="34">
        <v>352.164729</v>
      </c>
      <c r="P48" s="38">
        <v>429.136578</v>
      </c>
      <c r="Q48" s="50">
        <v>542.8736</v>
      </c>
      <c r="R48" s="50">
        <v>695.081425</v>
      </c>
      <c r="S48" s="50">
        <v>771.886661</v>
      </c>
      <c r="T48" s="70">
        <v>867.525601</v>
      </c>
      <c r="U48" s="70">
        <v>1092.7789689999997</v>
      </c>
      <c r="V48" s="70">
        <v>1080.71039</v>
      </c>
      <c r="W48" s="70">
        <v>1408.292033</v>
      </c>
      <c r="X48" s="70">
        <v>1704.806314</v>
      </c>
      <c r="Y48" s="125">
        <v>1576.708776</v>
      </c>
      <c r="Z48" s="125">
        <v>1573.374741</v>
      </c>
      <c r="AA48" s="125">
        <v>1571.903631</v>
      </c>
      <c r="AB48" s="125">
        <v>1373.808909</v>
      </c>
      <c r="AC48" s="125">
        <v>1197.455487</v>
      </c>
      <c r="AD48" s="70">
        <v>1422.4568259999999</v>
      </c>
      <c r="AE48" s="34">
        <f t="shared" si="20"/>
        <v>-21.2804972813379</v>
      </c>
      <c r="AF48" s="34">
        <f t="shared" si="21"/>
        <v>21.85677402122799</v>
      </c>
      <c r="AG48" s="77">
        <f t="shared" si="22"/>
        <v>26.503688529669006</v>
      </c>
      <c r="AH48" s="18">
        <f t="shared" si="23"/>
        <v>28.03743357569789</v>
      </c>
      <c r="AI48" s="18">
        <f t="shared" si="24"/>
        <v>11.04981851586669</v>
      </c>
      <c r="AJ48" s="18">
        <f t="shared" si="25"/>
        <v>12.390282774947451</v>
      </c>
      <c r="AK48" s="18">
        <f t="shared" si="26"/>
        <v>25.96503984900839</v>
      </c>
      <c r="AL48" s="18"/>
      <c r="AM48" s="18">
        <f t="shared" si="27"/>
        <v>-1.1043934173663388</v>
      </c>
      <c r="AN48" s="125">
        <v>1531.3138629999999</v>
      </c>
      <c r="AO48" s="125"/>
      <c r="AP48" s="18">
        <f>+W48/V48*100-100</f>
        <v>30.311695532047224</v>
      </c>
      <c r="AQ48" s="18">
        <f>+X48/W48*100-100</f>
        <v>21.054885922229744</v>
      </c>
      <c r="AR48" s="18">
        <f>+Y48/X48*100-100</f>
        <v>-7.513905652979645</v>
      </c>
      <c r="AS48" s="18">
        <f>+Z48/Y48*100-100</f>
        <v>-0.2114553461456552</v>
      </c>
      <c r="AT48" s="18">
        <f>+AA48/Z48*100-100</f>
        <v>-0.09350029345615951</v>
      </c>
      <c r="AU48" s="18">
        <f>+AB48/AA48*100-100</f>
        <v>-12.602217979099493</v>
      </c>
      <c r="AV48" s="18"/>
      <c r="AW48" s="18">
        <f>+AC48/AB48*100-100</f>
        <v>-12.83682329068374</v>
      </c>
      <c r="AX48" s="18">
        <f>+AD48/AC48*100-100</f>
        <v>18.789954319195502</v>
      </c>
      <c r="AY48" s="18">
        <f>AN48/AD48*100-100</f>
        <v>7.652748049029356</v>
      </c>
      <c r="AZ48" s="18"/>
      <c r="BA48" s="18">
        <v>1151.0952519999998</v>
      </c>
      <c r="BB48" s="18">
        <v>1180.001035</v>
      </c>
      <c r="BC48" s="18"/>
      <c r="BD48" s="18">
        <f t="shared" si="8"/>
        <v>2.5111547415191806</v>
      </c>
      <c r="BE48" s="42" t="s">
        <v>111</v>
      </c>
      <c r="BF48" s="43" t="s">
        <v>112</v>
      </c>
      <c r="BG48" s="2"/>
    </row>
    <row r="49" spans="1:59" ht="18" customHeight="1">
      <c r="A49" s="40">
        <v>53</v>
      </c>
      <c r="B49" s="4" t="s">
        <v>113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563.761</v>
      </c>
      <c r="J49" s="36">
        <v>644.824537</v>
      </c>
      <c r="K49" s="34">
        <v>701.069261</v>
      </c>
      <c r="L49" s="34">
        <v>665.608719</v>
      </c>
      <c r="M49" s="34">
        <v>577.34836</v>
      </c>
      <c r="N49" s="34">
        <v>605.763515</v>
      </c>
      <c r="O49" s="34">
        <v>485.15061</v>
      </c>
      <c r="P49" s="38">
        <v>675.727473</v>
      </c>
      <c r="Q49" s="50">
        <v>847.376644</v>
      </c>
      <c r="R49" s="50">
        <v>1026.8928230000001</v>
      </c>
      <c r="S49" s="50">
        <v>1121.1258269999998</v>
      </c>
      <c r="T49" s="70">
        <v>1286.64986</v>
      </c>
      <c r="U49" s="70">
        <v>1531.3178090000001</v>
      </c>
      <c r="V49" s="70">
        <v>1279.841279</v>
      </c>
      <c r="W49" s="70">
        <v>1544.7549080000001</v>
      </c>
      <c r="X49" s="70">
        <v>1895.7429889999999</v>
      </c>
      <c r="Y49" s="125">
        <v>1830.143253</v>
      </c>
      <c r="Z49" s="125">
        <v>1961.5941850000002</v>
      </c>
      <c r="AA49" s="125">
        <v>2112.0207689999997</v>
      </c>
      <c r="AB49" s="125">
        <v>1801.636073</v>
      </c>
      <c r="AC49" s="125">
        <v>1730.2152710000003</v>
      </c>
      <c r="AD49" s="70">
        <v>2000.1062169999998</v>
      </c>
      <c r="AE49" s="34">
        <f t="shared" si="20"/>
        <v>-19.910889648083213</v>
      </c>
      <c r="AF49" s="34">
        <f t="shared" si="21"/>
        <v>39.282000078284966</v>
      </c>
      <c r="AG49" s="77">
        <f t="shared" si="22"/>
        <v>25.40212997969968</v>
      </c>
      <c r="AH49" s="18">
        <f t="shared" si="23"/>
        <v>21.18493355594542</v>
      </c>
      <c r="AI49" s="18">
        <f t="shared" si="24"/>
        <v>9.176517927616274</v>
      </c>
      <c r="AJ49" s="18">
        <f t="shared" si="25"/>
        <v>14.764090614424873</v>
      </c>
      <c r="AK49" s="18">
        <f t="shared" si="26"/>
        <v>19.01589209359571</v>
      </c>
      <c r="AL49" s="18"/>
      <c r="AM49" s="18">
        <f t="shared" si="27"/>
        <v>-16.4222298285829</v>
      </c>
      <c r="AN49" s="125">
        <v>2000.5775859999997</v>
      </c>
      <c r="AO49" s="125"/>
      <c r="AP49" s="18">
        <f>+W49/V49*100-100</f>
        <v>20.698943950845972</v>
      </c>
      <c r="AQ49" s="18">
        <f>+X49/W49*100-100</f>
        <v>22.721279549415712</v>
      </c>
      <c r="AR49" s="18">
        <f>+Y49/X49*100-100</f>
        <v>-3.460370755985423</v>
      </c>
      <c r="AS49" s="18">
        <f>+Z49/Y49*100-100</f>
        <v>7.182548785977488</v>
      </c>
      <c r="AT49" s="18">
        <f>+AA49/Z49*100-100</f>
        <v>7.668588393577423</v>
      </c>
      <c r="AU49" s="18">
        <f>+AB49/AA49*100-100</f>
        <v>-14.696100557143708</v>
      </c>
      <c r="AV49" s="18"/>
      <c r="AW49" s="18">
        <f>+AC49/AB49*100-100</f>
        <v>-3.9642191378347036</v>
      </c>
      <c r="AX49" s="18">
        <f>+AD49/AC49*100-100</f>
        <v>15.598691707536048</v>
      </c>
      <c r="AY49" s="18">
        <f>AN49/AD49*100-100</f>
        <v>0.023567198381442722</v>
      </c>
      <c r="AZ49" s="18"/>
      <c r="BA49" s="18">
        <v>1601.3422</v>
      </c>
      <c r="BB49" s="18">
        <v>1417.9020390000003</v>
      </c>
      <c r="BC49" s="18"/>
      <c r="BD49" s="18">
        <f t="shared" si="8"/>
        <v>-11.455400413478129</v>
      </c>
      <c r="BE49" s="42" t="s">
        <v>114</v>
      </c>
      <c r="BF49" s="43" t="s">
        <v>115</v>
      </c>
      <c r="BG49" s="2"/>
    </row>
    <row r="50" spans="1:59" ht="18" customHeight="1">
      <c r="A50" s="40">
        <v>54</v>
      </c>
      <c r="B50" s="4" t="s">
        <v>116</v>
      </c>
      <c r="C50" s="34">
        <v>217.014493</v>
      </c>
      <c r="D50" s="34">
        <v>254.356587</v>
      </c>
      <c r="E50" s="34">
        <v>288.833952</v>
      </c>
      <c r="F50" s="34">
        <v>320.086577</v>
      </c>
      <c r="G50" s="34">
        <v>394.79415500000005</v>
      </c>
      <c r="H50" s="34">
        <v>357.086865</v>
      </c>
      <c r="I50" s="35">
        <v>550.816</v>
      </c>
      <c r="J50" s="36">
        <v>636.039381</v>
      </c>
      <c r="K50" s="34">
        <v>811.102631</v>
      </c>
      <c r="L50" s="34">
        <v>1019.41323</v>
      </c>
      <c r="M50" s="34">
        <v>1159.330304</v>
      </c>
      <c r="N50" s="34">
        <v>1344.840257</v>
      </c>
      <c r="O50" s="34">
        <v>1345.328347</v>
      </c>
      <c r="P50" s="38">
        <v>1721.068005</v>
      </c>
      <c r="Q50" s="50">
        <v>2302.122987</v>
      </c>
      <c r="R50" s="50">
        <v>3035.4581000000003</v>
      </c>
      <c r="S50" s="50">
        <v>3183.783635</v>
      </c>
      <c r="T50" s="70">
        <v>3343.086943</v>
      </c>
      <c r="U50" s="70">
        <v>3838.3768890000006</v>
      </c>
      <c r="V50" s="70">
        <v>4418.9435889999995</v>
      </c>
      <c r="W50" s="70">
        <v>4777.741034</v>
      </c>
      <c r="X50" s="70">
        <v>5083.14029</v>
      </c>
      <c r="Y50" s="125">
        <v>4343.089398</v>
      </c>
      <c r="Z50" s="125">
        <v>4488.308521</v>
      </c>
      <c r="AA50" s="125">
        <v>4735.196654000001</v>
      </c>
      <c r="AB50" s="125">
        <v>4612.50623</v>
      </c>
      <c r="AC50" s="125">
        <v>4527.335057</v>
      </c>
      <c r="AD50" s="70">
        <v>4776.698608</v>
      </c>
      <c r="AE50" s="34">
        <f t="shared" si="20"/>
        <v>0.03629352984187051</v>
      </c>
      <c r="AF50" s="34">
        <f t="shared" si="21"/>
        <v>27.929215855584744</v>
      </c>
      <c r="AG50" s="77">
        <f t="shared" si="22"/>
        <v>33.76130288355458</v>
      </c>
      <c r="AH50" s="18">
        <f t="shared" si="23"/>
        <v>31.854732225042483</v>
      </c>
      <c r="AI50" s="18">
        <f t="shared" si="24"/>
        <v>4.886429992230816</v>
      </c>
      <c r="AJ50" s="18">
        <f t="shared" si="25"/>
        <v>5.003584610736269</v>
      </c>
      <c r="AK50" s="18">
        <f t="shared" si="26"/>
        <v>14.815347445183107</v>
      </c>
      <c r="AL50" s="18"/>
      <c r="AM50" s="18">
        <f t="shared" si="27"/>
        <v>15.125317726453176</v>
      </c>
      <c r="AN50" s="125">
        <v>4751.807267</v>
      </c>
      <c r="AO50" s="125"/>
      <c r="AP50" s="18">
        <f>+W50/V50*100-100</f>
        <v>8.119529877981435</v>
      </c>
      <c r="AQ50" s="18">
        <f>+X50/W50*100-100</f>
        <v>6.392126610184135</v>
      </c>
      <c r="AR50" s="18">
        <f>+Y50/X50*100-100</f>
        <v>-14.558931089427006</v>
      </c>
      <c r="AS50" s="18">
        <f>+Z50/Y50*100-100</f>
        <v>3.3436825653847535</v>
      </c>
      <c r="AT50" s="18">
        <f>+AA50/Z50*100-100</f>
        <v>5.500694344982193</v>
      </c>
      <c r="AU50" s="18">
        <f>+AB50/AA50*100-100</f>
        <v>-2.591031227739194</v>
      </c>
      <c r="AV50" s="18"/>
      <c r="AW50" s="18">
        <f>+AC50/AB50*100-100</f>
        <v>-1.8465270018724596</v>
      </c>
      <c r="AX50" s="18">
        <f>+AD50/AC50*100-100</f>
        <v>5.507954411601219</v>
      </c>
      <c r="AY50" s="18">
        <f>AN50/AD50*100-100</f>
        <v>-0.5210992579333151</v>
      </c>
      <c r="AZ50" s="18"/>
      <c r="BA50" s="18">
        <v>3606.566167</v>
      </c>
      <c r="BB50" s="18">
        <v>3690.893796</v>
      </c>
      <c r="BC50" s="18"/>
      <c r="BD50" s="18">
        <f t="shared" si="8"/>
        <v>2.338169469108755</v>
      </c>
      <c r="BE50" s="42" t="s">
        <v>117</v>
      </c>
      <c r="BF50" s="43" t="s">
        <v>118</v>
      </c>
      <c r="BG50" s="2"/>
    </row>
    <row r="51" spans="1:59" ht="18" customHeight="1">
      <c r="A51" s="40">
        <v>55</v>
      </c>
      <c r="B51" s="4" t="s">
        <v>216</v>
      </c>
      <c r="C51" s="34">
        <v>47.649440000000006</v>
      </c>
      <c r="D51" s="34">
        <v>84.10800900000001</v>
      </c>
      <c r="E51" s="34">
        <v>101.86454499999999</v>
      </c>
      <c r="F51" s="34">
        <v>124.318435</v>
      </c>
      <c r="G51" s="34">
        <v>140.939086</v>
      </c>
      <c r="H51" s="34">
        <v>134.353043</v>
      </c>
      <c r="I51" s="35">
        <v>219.826</v>
      </c>
      <c r="J51" s="36">
        <v>307.589493</v>
      </c>
      <c r="K51" s="35">
        <v>405.707279</v>
      </c>
      <c r="L51" s="35">
        <v>391.406179</v>
      </c>
      <c r="M51" s="34">
        <v>379.093522</v>
      </c>
      <c r="N51" s="34">
        <v>391.548414</v>
      </c>
      <c r="O51" s="34">
        <v>335.807422</v>
      </c>
      <c r="P51" s="38">
        <v>409.60622</v>
      </c>
      <c r="Q51" s="50">
        <v>510.038827</v>
      </c>
      <c r="R51" s="50">
        <v>660.7438000000001</v>
      </c>
      <c r="S51" s="50">
        <v>751.5294519999999</v>
      </c>
      <c r="T51" s="70">
        <v>882.124848</v>
      </c>
      <c r="U51" s="70">
        <v>1064.621652</v>
      </c>
      <c r="V51" s="70">
        <v>1190.764583</v>
      </c>
      <c r="W51" s="70">
        <v>1414.73973</v>
      </c>
      <c r="X51" s="70">
        <v>1626.0959330000003</v>
      </c>
      <c r="Y51" s="125">
        <v>1602.639492</v>
      </c>
      <c r="Z51" s="125">
        <v>1748.1596</v>
      </c>
      <c r="AA51" s="125">
        <v>1807.3448160000003</v>
      </c>
      <c r="AB51" s="125">
        <v>1652.741307</v>
      </c>
      <c r="AC51" s="125">
        <v>1664.0154790000001</v>
      </c>
      <c r="AD51" s="70">
        <v>1832.8244449999997</v>
      </c>
      <c r="AE51" s="34">
        <f t="shared" si="20"/>
        <v>-14.23604080797017</v>
      </c>
      <c r="AF51" s="34">
        <f t="shared" si="21"/>
        <v>21.976523794640855</v>
      </c>
      <c r="AG51" s="77">
        <f t="shared" si="22"/>
        <v>24.519307104272016</v>
      </c>
      <c r="AH51" s="18">
        <f t="shared" si="23"/>
        <v>29.547745195484907</v>
      </c>
      <c r="AI51" s="18">
        <f t="shared" si="24"/>
        <v>13.73991734769207</v>
      </c>
      <c r="AJ51" s="18">
        <f t="shared" si="25"/>
        <v>17.377282507352774</v>
      </c>
      <c r="AK51" s="18">
        <f t="shared" si="26"/>
        <v>20.688319166359094</v>
      </c>
      <c r="AL51" s="18"/>
      <c r="AM51" s="18">
        <f t="shared" si="27"/>
        <v>11.84861596258422</v>
      </c>
      <c r="AN51" s="125">
        <v>1764.4554389999998</v>
      </c>
      <c r="AO51" s="125"/>
      <c r="AP51" s="18">
        <f>+W51/V51*100-100</f>
        <v>18.80935578682727</v>
      </c>
      <c r="AQ51" s="18">
        <f>+X51/W51*100-100</f>
        <v>14.939582067155214</v>
      </c>
      <c r="AR51" s="18">
        <f>+Y51/X51*100-100</f>
        <v>-1.4425004407166284</v>
      </c>
      <c r="AS51" s="18">
        <f>+Z51/Y51*100-100</f>
        <v>9.080027587389566</v>
      </c>
      <c r="AT51" s="18">
        <f>+AA51/Z51*100-100</f>
        <v>3.385572804679853</v>
      </c>
      <c r="AU51" s="18">
        <f>+AB51/AA51*100-100</f>
        <v>-8.554178905504443</v>
      </c>
      <c r="AV51" s="18"/>
      <c r="AW51" s="18">
        <f>+AC51/AB51*100-100</f>
        <v>0.6821498290294699</v>
      </c>
      <c r="AX51" s="18">
        <f>+AD51/AC51*100-100</f>
        <v>10.144675222699647</v>
      </c>
      <c r="AY51" s="18">
        <f>AN51/AD51*100-100</f>
        <v>-3.7302539360227627</v>
      </c>
      <c r="AZ51" s="18"/>
      <c r="BA51" s="18">
        <v>1389.7461819999999</v>
      </c>
      <c r="BB51" s="18">
        <v>1214.426825</v>
      </c>
      <c r="BC51" s="18"/>
      <c r="BD51" s="18">
        <f t="shared" si="8"/>
        <v>-12.615206954387581</v>
      </c>
      <c r="BE51" s="42" t="s">
        <v>119</v>
      </c>
      <c r="BF51" s="43" t="s">
        <v>217</v>
      </c>
      <c r="BG51" s="2"/>
    </row>
    <row r="52" spans="1:59" ht="18" customHeight="1">
      <c r="A52" s="40">
        <v>56</v>
      </c>
      <c r="B52" s="4" t="s">
        <v>120</v>
      </c>
      <c r="C52" s="34">
        <v>271.426021</v>
      </c>
      <c r="D52" s="34">
        <v>247.849999</v>
      </c>
      <c r="E52" s="34">
        <v>264.827761</v>
      </c>
      <c r="F52" s="34">
        <v>238.43735999999998</v>
      </c>
      <c r="G52" s="34">
        <v>309.486815</v>
      </c>
      <c r="H52" s="34">
        <v>168.610791</v>
      </c>
      <c r="I52" s="35">
        <v>362.223</v>
      </c>
      <c r="J52" s="36">
        <v>330.826529</v>
      </c>
      <c r="K52" s="35">
        <v>317.646682</v>
      </c>
      <c r="L52" s="35">
        <v>364.12502</v>
      </c>
      <c r="M52" s="34">
        <v>271.492104</v>
      </c>
      <c r="N52" s="34">
        <v>374.977456</v>
      </c>
      <c r="O52" s="34">
        <v>265.457901</v>
      </c>
      <c r="P52" s="38">
        <v>265.285581</v>
      </c>
      <c r="Q52" s="50">
        <v>392.642114</v>
      </c>
      <c r="R52" s="50">
        <v>637.561055</v>
      </c>
      <c r="S52" s="50">
        <v>751.114385</v>
      </c>
      <c r="T52" s="70">
        <v>780.8730919999998</v>
      </c>
      <c r="U52" s="70">
        <v>992.8512030000002</v>
      </c>
      <c r="V52" s="70">
        <v>1052.584622</v>
      </c>
      <c r="W52" s="70">
        <v>1011.266711</v>
      </c>
      <c r="X52" s="70">
        <v>1366.9982209999996</v>
      </c>
      <c r="Y52" s="125">
        <v>1375.1330579999997</v>
      </c>
      <c r="Z52" s="125">
        <v>1484.544801</v>
      </c>
      <c r="AA52" s="125">
        <v>1461.3074450000004</v>
      </c>
      <c r="AB52" s="125">
        <v>1243.674814</v>
      </c>
      <c r="AC52" s="125">
        <v>1267.9280250000002</v>
      </c>
      <c r="AD52" s="70">
        <v>1356.318371</v>
      </c>
      <c r="AE52" s="34">
        <f t="shared" si="20"/>
        <v>-29.20697051184858</v>
      </c>
      <c r="AF52" s="34">
        <f t="shared" si="21"/>
        <v>-0.06491424792814371</v>
      </c>
      <c r="AG52" s="77">
        <f t="shared" si="22"/>
        <v>48.0073332745514</v>
      </c>
      <c r="AH52" s="18">
        <f t="shared" si="23"/>
        <v>62.37714505581539</v>
      </c>
      <c r="AI52" s="18">
        <f t="shared" si="24"/>
        <v>17.810581294053463</v>
      </c>
      <c r="AJ52" s="18">
        <f t="shared" si="25"/>
        <v>3.9619407635229607</v>
      </c>
      <c r="AK52" s="18">
        <f t="shared" si="26"/>
        <v>27.146294727235954</v>
      </c>
      <c r="AL52" s="18"/>
      <c r="AM52" s="18">
        <f t="shared" si="27"/>
        <v>6.016351576098145</v>
      </c>
      <c r="AN52" s="125">
        <v>1204.8366879999999</v>
      </c>
      <c r="AO52" s="125"/>
      <c r="AP52" s="18">
        <f>+W52/V52*100-100</f>
        <v>-3.9253766525196454</v>
      </c>
      <c r="AQ52" s="18">
        <f>+X52/W52*100-100</f>
        <v>35.17682389131858</v>
      </c>
      <c r="AR52" s="18">
        <f>+Y52/X52*100-100</f>
        <v>0.5950876069208846</v>
      </c>
      <c r="AS52" s="18">
        <f>+Z52/Y52*100-100</f>
        <v>7.956447731620187</v>
      </c>
      <c r="AT52" s="18">
        <f>+AA52/Z52*100-100</f>
        <v>-1.5652849266890883</v>
      </c>
      <c r="AU52" s="18">
        <f>+AB52/AA52*100-100</f>
        <v>-14.893007747592804</v>
      </c>
      <c r="AV52" s="18"/>
      <c r="AW52" s="18">
        <f>+AC52/AB52*100-100</f>
        <v>1.9501248016750736</v>
      </c>
      <c r="AX52" s="18">
        <f>+AD52/AC52*100-100</f>
        <v>6.971243182356488</v>
      </c>
      <c r="AY52" s="18">
        <f>AN52/AD52*100-100</f>
        <v>-11.168593321368519</v>
      </c>
      <c r="AZ52" s="18"/>
      <c r="BA52" s="18">
        <v>1037.381226</v>
      </c>
      <c r="BB52" s="18">
        <v>1001.663408</v>
      </c>
      <c r="BC52" s="18"/>
      <c r="BD52" s="18">
        <f t="shared" si="8"/>
        <v>-3.443075419604708</v>
      </c>
      <c r="BE52" s="42" t="s">
        <v>121</v>
      </c>
      <c r="BF52" s="43" t="s">
        <v>122</v>
      </c>
      <c r="BG52" s="2"/>
    </row>
    <row r="53" spans="1:59" ht="18" customHeight="1">
      <c r="A53" s="40">
        <v>57</v>
      </c>
      <c r="B53" s="4" t="s">
        <v>123</v>
      </c>
      <c r="C53" s="34">
        <v>260.041653</v>
      </c>
      <c r="D53" s="34">
        <v>417.964878</v>
      </c>
      <c r="E53" s="34">
        <v>426.275718</v>
      </c>
      <c r="F53" s="34">
        <v>496.33128899999997</v>
      </c>
      <c r="G53" s="34">
        <v>567.510364</v>
      </c>
      <c r="H53" s="34">
        <v>549.932463</v>
      </c>
      <c r="I53" s="35">
        <v>994.641</v>
      </c>
      <c r="J53" s="36">
        <v>1131.88749</v>
      </c>
      <c r="K53" s="34">
        <v>1363.855622</v>
      </c>
      <c r="L53" s="35">
        <v>1315.166138</v>
      </c>
      <c r="M53" s="34">
        <v>1259.407383</v>
      </c>
      <c r="N53" s="34">
        <v>1561.880421</v>
      </c>
      <c r="O53" s="34">
        <v>1200.457316</v>
      </c>
      <c r="P53" s="38">
        <v>1689.167813</v>
      </c>
      <c r="Q53" s="50">
        <v>2353.731023</v>
      </c>
      <c r="R53" s="50">
        <v>3591.993869000001</v>
      </c>
      <c r="S53" s="50">
        <v>4468.184281000001</v>
      </c>
      <c r="T53" s="70">
        <v>5367.860960999999</v>
      </c>
      <c r="U53" s="70">
        <v>6835.089564</v>
      </c>
      <c r="V53" s="70">
        <v>5306.14894</v>
      </c>
      <c r="W53" s="70">
        <v>7650.022377</v>
      </c>
      <c r="X53" s="70">
        <v>9932.192641999998</v>
      </c>
      <c r="Y53" s="125">
        <v>9928.996417</v>
      </c>
      <c r="Z53" s="125">
        <v>10978.700988</v>
      </c>
      <c r="AA53" s="125">
        <v>11064.428104</v>
      </c>
      <c r="AB53" s="125">
        <v>9395.571501999997</v>
      </c>
      <c r="AC53" s="125">
        <v>8699.621491</v>
      </c>
      <c r="AD53" s="70">
        <v>10160.218226</v>
      </c>
      <c r="AE53" s="34">
        <f t="shared" si="20"/>
        <v>-23.14025453809053</v>
      </c>
      <c r="AF53" s="34">
        <f t="shared" si="21"/>
        <v>40.710360167441394</v>
      </c>
      <c r="AG53" s="77">
        <f t="shared" si="22"/>
        <v>39.34263990146252</v>
      </c>
      <c r="AH53" s="18">
        <f t="shared" si="23"/>
        <v>52.60851107879546</v>
      </c>
      <c r="AI53" s="18">
        <f t="shared" si="24"/>
        <v>24.39287047680648</v>
      </c>
      <c r="AJ53" s="18">
        <f t="shared" si="25"/>
        <v>20.13517400850455</v>
      </c>
      <c r="AK53" s="18">
        <f t="shared" si="26"/>
        <v>27.333580613583266</v>
      </c>
      <c r="AL53" s="18"/>
      <c r="AM53" s="18">
        <f t="shared" si="27"/>
        <v>-22.368991798627434</v>
      </c>
      <c r="AN53" s="125">
        <v>10142.174017000001</v>
      </c>
      <c r="AO53" s="125"/>
      <c r="AP53" s="18">
        <f>+W53/V53*100-100</f>
        <v>44.172778855318</v>
      </c>
      <c r="AQ53" s="18">
        <f>+X53/W53*100-100</f>
        <v>29.832203783630803</v>
      </c>
      <c r="AR53" s="18">
        <f>+Y53/X53*100-100</f>
        <v>-0.032180457178014876</v>
      </c>
      <c r="AS53" s="18">
        <f>+Z53/Y53*100-100</f>
        <v>10.572111489563454</v>
      </c>
      <c r="AT53" s="18">
        <f>+AA53/Z53*100-100</f>
        <v>0.7808493563464651</v>
      </c>
      <c r="AU53" s="18">
        <f>+AB53/AA53*100-100</f>
        <v>-15.083080538041372</v>
      </c>
      <c r="AV53" s="18"/>
      <c r="AW53" s="18">
        <f>+AC53/AB53*100-100</f>
        <v>-7.407213183911736</v>
      </c>
      <c r="AX53" s="18">
        <f>+AD53/AC53*100-100</f>
        <v>16.78919866239042</v>
      </c>
      <c r="AY53" s="18">
        <f>AN53/AD53*100-100</f>
        <v>-0.17759666769582338</v>
      </c>
      <c r="AZ53" s="18"/>
      <c r="BA53" s="18">
        <v>8069.170295</v>
      </c>
      <c r="BB53" s="18">
        <v>6963.021652</v>
      </c>
      <c r="BC53" s="18"/>
      <c r="BD53" s="18">
        <f t="shared" si="8"/>
        <v>-13.708331867595064</v>
      </c>
      <c r="BE53" s="42" t="s">
        <v>124</v>
      </c>
      <c r="BF53" s="43" t="s">
        <v>125</v>
      </c>
      <c r="BG53" s="2"/>
    </row>
    <row r="54" spans="1:59" ht="18" customHeight="1">
      <c r="A54" s="40">
        <v>58</v>
      </c>
      <c r="B54" s="4" t="s">
        <v>126</v>
      </c>
      <c r="C54" s="34">
        <v>43.949949999999994</v>
      </c>
      <c r="D54" s="34">
        <v>83.427674</v>
      </c>
      <c r="E54" s="34">
        <v>86.55365300000001</v>
      </c>
      <c r="F54" s="34">
        <v>99.793091</v>
      </c>
      <c r="G54" s="34">
        <v>135.927077</v>
      </c>
      <c r="H54" s="34">
        <v>116.24186999999999</v>
      </c>
      <c r="I54" s="35">
        <v>203.131</v>
      </c>
      <c r="J54" s="36">
        <v>249.583396</v>
      </c>
      <c r="K54" s="35">
        <v>293.491492</v>
      </c>
      <c r="L54" s="34">
        <v>332.322228</v>
      </c>
      <c r="M54" s="34">
        <v>292.078735</v>
      </c>
      <c r="N54" s="34">
        <v>310.314144</v>
      </c>
      <c r="O54" s="34">
        <v>281.476067</v>
      </c>
      <c r="P54" s="38">
        <v>374.697151</v>
      </c>
      <c r="Q54" s="50">
        <v>483.164086</v>
      </c>
      <c r="R54" s="50">
        <v>634.233326</v>
      </c>
      <c r="S54" s="50">
        <v>715.732034</v>
      </c>
      <c r="T54" s="70">
        <v>853.6124130000001</v>
      </c>
      <c r="U54" s="70">
        <v>1035.019613</v>
      </c>
      <c r="V54" s="70">
        <v>940.6396419999999</v>
      </c>
      <c r="W54" s="70">
        <v>1221.671164</v>
      </c>
      <c r="X54" s="70">
        <v>1564.778264</v>
      </c>
      <c r="Y54" s="125">
        <v>1584.321419</v>
      </c>
      <c r="Z54" s="125">
        <v>1778.8510489999999</v>
      </c>
      <c r="AA54" s="125">
        <v>1880.1659750000001</v>
      </c>
      <c r="AB54" s="125">
        <v>1747.8515319999997</v>
      </c>
      <c r="AC54" s="125">
        <v>1753.86365</v>
      </c>
      <c r="AD54" s="70">
        <v>1904.64633</v>
      </c>
      <c r="AE54" s="34">
        <f t="shared" si="20"/>
        <v>-9.29318806686426</v>
      </c>
      <c r="AF54" s="34">
        <f t="shared" si="21"/>
        <v>33.11865374330387</v>
      </c>
      <c r="AG54" s="77">
        <f t="shared" si="22"/>
        <v>28.947894242195616</v>
      </c>
      <c r="AH54" s="18">
        <f t="shared" si="23"/>
        <v>31.26665337456393</v>
      </c>
      <c r="AI54" s="18">
        <f t="shared" si="24"/>
        <v>12.84995673658436</v>
      </c>
      <c r="AJ54" s="18">
        <f t="shared" si="25"/>
        <v>19.264245897927793</v>
      </c>
      <c r="AK54" s="18">
        <f t="shared" si="26"/>
        <v>21.25170595428068</v>
      </c>
      <c r="AL54" s="18"/>
      <c r="AM54" s="18">
        <f t="shared" si="27"/>
        <v>-9.118664981278968</v>
      </c>
      <c r="AN54" s="125">
        <v>1693.085336</v>
      </c>
      <c r="AO54" s="125"/>
      <c r="AP54" s="18">
        <f>+W54/V54*100-100</f>
        <v>29.876640261776288</v>
      </c>
      <c r="AQ54" s="18">
        <f>+X54/W54*100-100</f>
        <v>28.085061685224503</v>
      </c>
      <c r="AR54" s="18">
        <f>+Y54/X54*100-100</f>
        <v>1.2489408531303638</v>
      </c>
      <c r="AS54" s="18">
        <f>+Z54/Y54*100-100</f>
        <v>12.278419496643806</v>
      </c>
      <c r="AT54" s="18">
        <f>+AA54/Z54*100-100</f>
        <v>5.69552611259698</v>
      </c>
      <c r="AU54" s="18">
        <f>+AB54/AA54*100-100</f>
        <v>-7.037380995047542</v>
      </c>
      <c r="AV54" s="18"/>
      <c r="AW54" s="18">
        <f>+AC54/AB54*100-100</f>
        <v>0.3439718929170681</v>
      </c>
      <c r="AX54" s="18">
        <f>+AD54/AC54*100-100</f>
        <v>8.597172305840317</v>
      </c>
      <c r="AY54" s="18">
        <f>AN54/AD54*100-100</f>
        <v>-11.107626159655581</v>
      </c>
      <c r="AZ54" s="18"/>
      <c r="BA54" s="18">
        <v>1339.539994</v>
      </c>
      <c r="BB54" s="18">
        <v>1151.9665960000002</v>
      </c>
      <c r="BC54" s="18"/>
      <c r="BD54" s="18">
        <f t="shared" si="8"/>
        <v>-14.002821777637777</v>
      </c>
      <c r="BE54" s="42" t="s">
        <v>127</v>
      </c>
      <c r="BF54" s="43" t="s">
        <v>128</v>
      </c>
      <c r="BG54" s="2"/>
    </row>
    <row r="55" spans="1:59" ht="23.25" customHeight="1">
      <c r="A55" s="53">
        <v>59</v>
      </c>
      <c r="B55" s="54" t="s">
        <v>129</v>
      </c>
      <c r="C55" s="37">
        <v>236.161636</v>
      </c>
      <c r="D55" s="37">
        <v>301.067645</v>
      </c>
      <c r="E55" s="37">
        <v>302.933357</v>
      </c>
      <c r="F55" s="37">
        <v>327.937737</v>
      </c>
      <c r="G55" s="37">
        <v>345.434198</v>
      </c>
      <c r="H55" s="37">
        <v>317.381634</v>
      </c>
      <c r="I55" s="55">
        <v>485.321</v>
      </c>
      <c r="J55" s="56">
        <v>593.127273</v>
      </c>
      <c r="K55" s="55">
        <v>651.80014</v>
      </c>
      <c r="L55" s="55">
        <v>655.178323</v>
      </c>
      <c r="M55" s="37">
        <v>600.914696</v>
      </c>
      <c r="N55" s="37">
        <v>617.956807</v>
      </c>
      <c r="O55" s="37">
        <v>579.389761</v>
      </c>
      <c r="P55" s="61">
        <v>698.628127</v>
      </c>
      <c r="Q55" s="52">
        <v>893.343268</v>
      </c>
      <c r="R55" s="52">
        <v>1158.793199</v>
      </c>
      <c r="S55" s="52">
        <v>1383.007967</v>
      </c>
      <c r="T55" s="74">
        <v>1591.7937630000001</v>
      </c>
      <c r="U55" s="74">
        <v>1922.841313</v>
      </c>
      <c r="V55" s="74">
        <v>1868.323719</v>
      </c>
      <c r="W55" s="74">
        <v>2245.616021</v>
      </c>
      <c r="X55" s="74">
        <v>2734.4955120000004</v>
      </c>
      <c r="Y55" s="126">
        <v>2561.886864</v>
      </c>
      <c r="Z55" s="126">
        <v>2700.655743</v>
      </c>
      <c r="AA55" s="126">
        <v>2850.275652</v>
      </c>
      <c r="AB55" s="126">
        <v>2557.745314</v>
      </c>
      <c r="AC55" s="126">
        <v>2483.634859</v>
      </c>
      <c r="AD55" s="74">
        <v>2701.2710819999998</v>
      </c>
      <c r="AE55" s="37">
        <f t="shared" si="20"/>
        <v>-6.24105852757441</v>
      </c>
      <c r="AF55" s="37">
        <f t="shared" si="21"/>
        <v>20.579991920154043</v>
      </c>
      <c r="AG55" s="78">
        <f t="shared" si="22"/>
        <v>27.871070956752362</v>
      </c>
      <c r="AH55" s="103">
        <f t="shared" si="23"/>
        <v>29.71421406625521</v>
      </c>
      <c r="AI55" s="103">
        <f t="shared" si="24"/>
        <v>19.348988947595643</v>
      </c>
      <c r="AJ55" s="103">
        <f t="shared" si="25"/>
        <v>15.096499874320685</v>
      </c>
      <c r="AK55" s="103">
        <f t="shared" si="26"/>
        <v>20.797138278522056</v>
      </c>
      <c r="AL55" s="103"/>
      <c r="AM55" s="103">
        <f t="shared" si="27"/>
        <v>-2.83526225650634</v>
      </c>
      <c r="AN55" s="126">
        <v>2807.476567</v>
      </c>
      <c r="AO55" s="126"/>
      <c r="AP55" s="103">
        <f>+W55/V55*100-100</f>
        <v>20.194161116893667</v>
      </c>
      <c r="AQ55" s="18">
        <f>+X55/W55*100-100</f>
        <v>21.77039558091043</v>
      </c>
      <c r="AR55" s="18">
        <f>+Y55/X55*100-100</f>
        <v>-6.312266640867691</v>
      </c>
      <c r="AS55" s="103">
        <f>+Z55/Y55*100-100</f>
        <v>5.416666947709501</v>
      </c>
      <c r="AT55" s="103">
        <f>+AA55/Z55*100-100</f>
        <v>5.540132591420033</v>
      </c>
      <c r="AU55" s="103">
        <f>+AB55/AA55*100-100</f>
        <v>-10.263229726385788</v>
      </c>
      <c r="AV55" s="103"/>
      <c r="AW55" s="103">
        <f>+AC55/AB55*100-100</f>
        <v>-2.897491575660453</v>
      </c>
      <c r="AX55" s="103">
        <f>+AD55/AC55*100-100</f>
        <v>8.762810773546164</v>
      </c>
      <c r="AY55" s="103">
        <f>AN55/AD55*100-100</f>
        <v>3.9316855575030445</v>
      </c>
      <c r="AZ55" s="103"/>
      <c r="BA55" s="103">
        <v>2181.7011140000004</v>
      </c>
      <c r="BB55" s="103">
        <v>1882.6509429999999</v>
      </c>
      <c r="BC55" s="103"/>
      <c r="BD55" s="103">
        <f t="shared" si="8"/>
        <v>-13.70720164558712</v>
      </c>
      <c r="BE55" s="57" t="s">
        <v>130</v>
      </c>
      <c r="BF55" s="58" t="s">
        <v>131</v>
      </c>
      <c r="BG55" s="2"/>
    </row>
    <row r="56" spans="1:59" ht="23.25" customHeight="1">
      <c r="A56" s="59" t="s">
        <v>208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18"/>
      <c r="BE56" s="2"/>
      <c r="BF56" s="45" t="s">
        <v>209</v>
      </c>
      <c r="BG56" s="2"/>
    </row>
    <row r="57" spans="2:59" ht="15.7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18"/>
      <c r="BE57" s="2"/>
      <c r="BF57" s="45"/>
      <c r="BG57" s="2"/>
    </row>
    <row r="58" spans="2:59" ht="15.75">
      <c r="B58" s="8"/>
      <c r="BD58" s="18"/>
      <c r="BG58" s="2"/>
    </row>
    <row r="59" spans="3:59" ht="15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18"/>
      <c r="BE59" s="2"/>
      <c r="BF59" s="2"/>
      <c r="BG59" s="2"/>
    </row>
    <row r="60" spans="1:59" ht="21.75" customHeight="1">
      <c r="A60" s="44" t="s">
        <v>132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18"/>
      <c r="BE60" s="2"/>
      <c r="BF60" s="30" t="s">
        <v>1</v>
      </c>
      <c r="BG60" s="2"/>
    </row>
    <row r="61" spans="1:59" ht="21.75" customHeight="1">
      <c r="A61" s="46" t="s">
        <v>133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103"/>
      <c r="BE61" s="23"/>
      <c r="BF61" s="22" t="s">
        <v>3</v>
      </c>
      <c r="BG61" s="2"/>
    </row>
    <row r="62" spans="1:94" ht="21.75" customHeight="1">
      <c r="A62" s="116"/>
      <c r="B62" s="105"/>
      <c r="C62" s="118"/>
      <c r="D62" s="119"/>
      <c r="E62" s="120"/>
      <c r="F62" s="99"/>
      <c r="G62" s="120"/>
      <c r="H62" s="118"/>
      <c r="I62" s="99"/>
      <c r="J62" s="48" t="s">
        <v>4</v>
      </c>
      <c r="K62" s="48"/>
      <c r="L62" s="99"/>
      <c r="M62" s="144" t="s">
        <v>4</v>
      </c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27">
        <f>+AE3</f>
        <v>0</v>
      </c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44" t="s">
        <v>244</v>
      </c>
      <c r="AQ62" s="144"/>
      <c r="AR62" s="144"/>
      <c r="AS62" s="144"/>
      <c r="AT62" s="144"/>
      <c r="AU62" s="144"/>
      <c r="AV62" s="144"/>
      <c r="AW62" s="144"/>
      <c r="AX62" s="144"/>
      <c r="AY62" s="123"/>
      <c r="AZ62" s="123"/>
      <c r="BA62" s="146" t="str">
        <f>+BA3</f>
        <v>Ocak-Eylül</v>
      </c>
      <c r="BB62" s="146"/>
      <c r="BC62" s="123"/>
      <c r="BD62" s="130" t="s">
        <v>204</v>
      </c>
      <c r="BE62" s="121"/>
      <c r="BF62" s="122"/>
      <c r="BG62" s="2"/>
      <c r="CP62" s="6"/>
    </row>
    <row r="63" spans="1:94" ht="21.75" customHeight="1">
      <c r="A63" s="14"/>
      <c r="B63" s="8"/>
      <c r="J63" s="89" t="s">
        <v>5</v>
      </c>
      <c r="K63" s="89"/>
      <c r="M63" s="145" t="s">
        <v>207</v>
      </c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28">
        <f>+AE4</f>
        <v>0</v>
      </c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45" t="s">
        <v>245</v>
      </c>
      <c r="AQ63" s="145"/>
      <c r="AR63" s="145"/>
      <c r="AS63" s="145"/>
      <c r="AT63" s="145"/>
      <c r="AU63" s="145"/>
      <c r="AV63" s="145"/>
      <c r="AW63" s="145"/>
      <c r="AX63" s="145"/>
      <c r="AY63" s="129"/>
      <c r="AZ63" s="129"/>
      <c r="BA63" s="147" t="str">
        <f>+BA4</f>
        <v>January-September</v>
      </c>
      <c r="BB63" s="147"/>
      <c r="BC63" s="129"/>
      <c r="BD63" s="132" t="s">
        <v>248</v>
      </c>
      <c r="BE63" s="2"/>
      <c r="BF63" s="24"/>
      <c r="BG63" s="2"/>
      <c r="CP63" s="6"/>
    </row>
    <row r="64" spans="1:94" ht="16.5">
      <c r="A64" s="90"/>
      <c r="B64" s="95"/>
      <c r="C64" s="47">
        <v>1989</v>
      </c>
      <c r="D64" s="28" t="s">
        <v>6</v>
      </c>
      <c r="E64" s="28" t="s">
        <v>7</v>
      </c>
      <c r="F64" s="28" t="s">
        <v>8</v>
      </c>
      <c r="G64" s="28" t="s">
        <v>9</v>
      </c>
      <c r="H64" s="29" t="s">
        <v>10</v>
      </c>
      <c r="I64" s="29" t="s">
        <v>11</v>
      </c>
      <c r="J64" s="29" t="s">
        <v>12</v>
      </c>
      <c r="K64" s="29" t="s">
        <v>13</v>
      </c>
      <c r="L64" s="29" t="s">
        <v>14</v>
      </c>
      <c r="M64" s="67">
        <v>1999</v>
      </c>
      <c r="N64" s="67">
        <v>2000</v>
      </c>
      <c r="O64" s="67">
        <v>2001</v>
      </c>
      <c r="P64" s="67">
        <v>2002</v>
      </c>
      <c r="Q64" s="67">
        <v>2003</v>
      </c>
      <c r="R64" s="67">
        <v>2004</v>
      </c>
      <c r="S64" s="67">
        <v>2005</v>
      </c>
      <c r="T64" s="67">
        <v>2006</v>
      </c>
      <c r="U64" s="67">
        <v>2007</v>
      </c>
      <c r="V64" s="67">
        <v>2009</v>
      </c>
      <c r="W64" s="67">
        <v>2010</v>
      </c>
      <c r="X64" s="67">
        <v>2011</v>
      </c>
      <c r="Y64" s="140">
        <v>2012</v>
      </c>
      <c r="Z64" s="67">
        <v>2013</v>
      </c>
      <c r="AA64" s="67">
        <v>2014</v>
      </c>
      <c r="AB64" s="140">
        <v>2015</v>
      </c>
      <c r="AC64" s="67">
        <v>2016</v>
      </c>
      <c r="AD64" s="140">
        <v>2017</v>
      </c>
      <c r="AE64" s="69" t="s">
        <v>15</v>
      </c>
      <c r="AF64" s="68" t="s">
        <v>203</v>
      </c>
      <c r="AG64" s="75" t="s">
        <v>205</v>
      </c>
      <c r="AH64" s="75" t="s">
        <v>206</v>
      </c>
      <c r="AI64" s="92" t="s">
        <v>241</v>
      </c>
      <c r="AJ64" s="92" t="s">
        <v>242</v>
      </c>
      <c r="AK64" s="92" t="s">
        <v>210</v>
      </c>
      <c r="AL64" s="92"/>
      <c r="AM64" s="92" t="s">
        <v>211</v>
      </c>
      <c r="AN64" s="92" t="s">
        <v>256</v>
      </c>
      <c r="AO64" s="92"/>
      <c r="AP64" s="92" t="s">
        <v>239</v>
      </c>
      <c r="AQ64" s="92" t="s">
        <v>240</v>
      </c>
      <c r="AR64" s="92" t="s">
        <v>247</v>
      </c>
      <c r="AS64" s="92" t="s">
        <v>249</v>
      </c>
      <c r="AT64" s="92" t="s">
        <v>250</v>
      </c>
      <c r="AU64" s="112" t="s">
        <v>251</v>
      </c>
      <c r="AV64" s="112"/>
      <c r="AW64" s="112" t="s">
        <v>252</v>
      </c>
      <c r="AX64" s="112" t="s">
        <v>253</v>
      </c>
      <c r="AY64" s="112" t="s">
        <v>254</v>
      </c>
      <c r="AZ64" s="92"/>
      <c r="BA64" s="133">
        <f>+BA5</f>
        <v>2018</v>
      </c>
      <c r="BB64" s="133">
        <f>+BB5</f>
        <v>2019</v>
      </c>
      <c r="BC64" s="134"/>
      <c r="BD64" s="141" t="s">
        <v>255</v>
      </c>
      <c r="BE64" s="93"/>
      <c r="BF64" s="94"/>
      <c r="BG64" s="2"/>
      <c r="CP64" s="6"/>
    </row>
    <row r="65" spans="1:59" ht="15.75">
      <c r="A65" s="104"/>
      <c r="B65" s="105"/>
      <c r="C65" s="106"/>
      <c r="D65" s="106"/>
      <c r="E65" s="106"/>
      <c r="F65" s="106"/>
      <c r="G65" s="106"/>
      <c r="H65" s="106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99"/>
      <c r="X65" s="99"/>
      <c r="Y65" s="108"/>
      <c r="Z65" s="108"/>
      <c r="AA65" s="108"/>
      <c r="AB65" s="108"/>
      <c r="AC65" s="108"/>
      <c r="AD65" s="99"/>
      <c r="AE65" s="106"/>
      <c r="AF65" s="106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8"/>
      <c r="BE65" s="109"/>
      <c r="BF65" s="110"/>
      <c r="BG65" s="2"/>
    </row>
    <row r="66" spans="1:59" ht="16.5">
      <c r="A66" s="16" t="s">
        <v>134</v>
      </c>
      <c r="B66" s="8"/>
      <c r="C66" s="35">
        <v>2781.100572</v>
      </c>
      <c r="D66" s="35">
        <v>3351.505889</v>
      </c>
      <c r="E66" s="35">
        <v>3266.9690220000007</v>
      </c>
      <c r="F66" s="35">
        <v>3578.306104</v>
      </c>
      <c r="G66" s="35">
        <v>4987.298062</v>
      </c>
      <c r="H66" s="49">
        <v>4036.3266230000004</v>
      </c>
      <c r="I66" s="49">
        <v>6674.995999999999</v>
      </c>
      <c r="J66" s="49">
        <v>7408.861795000001</v>
      </c>
      <c r="K66" s="63">
        <v>8145.5090789999995</v>
      </c>
      <c r="L66" s="63">
        <v>7988.717758</v>
      </c>
      <c r="M66" s="63">
        <v>6539.429701</v>
      </c>
      <c r="N66" s="63">
        <v>8465.051023</v>
      </c>
      <c r="O66" s="63">
        <v>6642.758096</v>
      </c>
      <c r="P66" s="63">
        <v>8813.568861</v>
      </c>
      <c r="Q66" s="64">
        <v>11623.540347</v>
      </c>
      <c r="R66" s="64">
        <v>16523.008996</v>
      </c>
      <c r="S66" s="64">
        <v>19989.659367000004</v>
      </c>
      <c r="T66" s="70">
        <v>24883.843297000003</v>
      </c>
      <c r="U66" s="70">
        <v>32163.219372</v>
      </c>
      <c r="V66" s="137">
        <v>23186.554934000003</v>
      </c>
      <c r="W66" s="137">
        <v>31802.268555000002</v>
      </c>
      <c r="X66" s="137">
        <v>38429.47104600001</v>
      </c>
      <c r="Y66" s="137">
        <v>36040.24550999999</v>
      </c>
      <c r="Z66" s="137">
        <v>38713.495185</v>
      </c>
      <c r="AA66" s="137">
        <v>38447.386590999995</v>
      </c>
      <c r="AB66" s="137">
        <v>35607.210864999994</v>
      </c>
      <c r="AC66" s="137">
        <v>32869.243064</v>
      </c>
      <c r="AD66" s="70">
        <v>37319.179693000005</v>
      </c>
      <c r="AE66" s="64">
        <f aca="true" t="shared" si="28" ref="AE66:AE75">+O66/N66*100-100</f>
        <v>-21.5272527247471</v>
      </c>
      <c r="AF66" s="64">
        <f aca="true" t="shared" si="29" ref="AF66:AF75">+P66/O66*100-100</f>
        <v>32.67935898956148</v>
      </c>
      <c r="AG66" s="79">
        <f aca="true" t="shared" si="30" ref="AG66:AG75">+Q66/P66*100-100</f>
        <v>31.882334277027212</v>
      </c>
      <c r="AH66" s="79">
        <f aca="true" t="shared" si="31" ref="AH66:AH75">+R66/Q66*100-100</f>
        <v>42.151259450521366</v>
      </c>
      <c r="AI66" s="79">
        <f aca="true" t="shared" si="32" ref="AI66:AI75">+S66/R66*100-100</f>
        <v>20.98074492266653</v>
      </c>
      <c r="AJ66" s="79">
        <f aca="true" t="shared" si="33" ref="AJ66:AJ75">+T66/S66*100-100</f>
        <v>24.483578434956115</v>
      </c>
      <c r="AK66" s="79">
        <f aca="true" t="shared" si="34" ref="AK66:AK75">+U66/T66*100-100</f>
        <v>29.253423549237652</v>
      </c>
      <c r="AL66" s="79"/>
      <c r="AM66" s="79">
        <f aca="true" t="shared" si="35" ref="AM66:AM75">+V66/U66*100-100</f>
        <v>-27.90971990140612</v>
      </c>
      <c r="AN66" s="142">
        <v>37023.231461999996</v>
      </c>
      <c r="AO66" s="142"/>
      <c r="AP66" s="79">
        <f>+W66/V66*100-100</f>
        <v>37.15823090374758</v>
      </c>
      <c r="AQ66" s="79">
        <f>+X66/W66*100-100</f>
        <v>20.838772804961025</v>
      </c>
      <c r="AR66" s="79">
        <f>+Y66/X66*100-100</f>
        <v>-6.217169976500898</v>
      </c>
      <c r="AS66" s="79">
        <f>+Z66/Y66*100-100</f>
        <v>7.417401399938498</v>
      </c>
      <c r="AT66" s="79">
        <f>+AA66/Z66*100-100</f>
        <v>-0.6873794079515534</v>
      </c>
      <c r="AU66" s="79">
        <f>+AB66/AA66*100-100</f>
        <v>-7.387174988546164</v>
      </c>
      <c r="AV66" s="79"/>
      <c r="AW66" s="79">
        <f>+AC66/AB66*100-100</f>
        <v>-7.689363290431899</v>
      </c>
      <c r="AX66" s="79">
        <f>+AD66/AC66*100-100</f>
        <v>13.538299681363199</v>
      </c>
      <c r="AY66" s="79">
        <f>AN66/AD66*100-100</f>
        <v>-0.7930191216274807</v>
      </c>
      <c r="AZ66" s="79"/>
      <c r="BA66" s="18">
        <v>28606.738441000005</v>
      </c>
      <c r="BB66" s="18">
        <v>23385.461102</v>
      </c>
      <c r="BC66" s="79"/>
      <c r="BD66" s="18">
        <f t="shared" si="8"/>
        <v>-18.251914141727944</v>
      </c>
      <c r="BE66" s="12" t="s">
        <v>135</v>
      </c>
      <c r="BF66" s="26"/>
      <c r="BG66" s="2"/>
    </row>
    <row r="67" spans="1:59" ht="21.75" customHeight="1">
      <c r="A67" s="39" t="s">
        <v>136</v>
      </c>
      <c r="B67" s="41" t="s">
        <v>137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278.019416</v>
      </c>
      <c r="K67" s="49">
        <v>283.510304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</v>
      </c>
      <c r="Q67" s="50">
        <v>295.69959</v>
      </c>
      <c r="R67" s="50">
        <v>274.790229</v>
      </c>
      <c r="S67" s="50">
        <v>269.315322</v>
      </c>
      <c r="T67" s="70">
        <v>346.257703</v>
      </c>
      <c r="U67" s="70">
        <v>410.563173</v>
      </c>
      <c r="V67" s="137">
        <v>231.912602</v>
      </c>
      <c r="W67" s="137">
        <v>334.116776</v>
      </c>
      <c r="X67" s="137">
        <v>420.04200699999996</v>
      </c>
      <c r="Y67" s="137">
        <v>386.32106200000004</v>
      </c>
      <c r="Z67" s="137">
        <v>420.303668</v>
      </c>
      <c r="AA67" s="137">
        <v>372.68609899999996</v>
      </c>
      <c r="AB67" s="137">
        <v>245.54549099999997</v>
      </c>
      <c r="AC67" s="137">
        <v>201.991142</v>
      </c>
      <c r="AD67" s="70">
        <v>214.91489400000003</v>
      </c>
      <c r="AE67" s="50">
        <f t="shared" si="28"/>
        <v>8.18350692573722</v>
      </c>
      <c r="AF67" s="50">
        <f t="shared" si="29"/>
        <v>19.25670238068416</v>
      </c>
      <c r="AG67" s="80">
        <f t="shared" si="30"/>
        <v>-0.25570431823406636</v>
      </c>
      <c r="AH67" s="79">
        <f t="shared" si="31"/>
        <v>-7.07114981119858</v>
      </c>
      <c r="AI67" s="79">
        <f t="shared" si="32"/>
        <v>-1.9923950789385714</v>
      </c>
      <c r="AJ67" s="79">
        <f t="shared" si="33"/>
        <v>28.56962627622056</v>
      </c>
      <c r="AK67" s="79">
        <f t="shared" si="34"/>
        <v>18.5715637350023</v>
      </c>
      <c r="AL67" s="79"/>
      <c r="AM67" s="79">
        <f t="shared" si="35"/>
        <v>-43.513540119683356</v>
      </c>
      <c r="AN67" s="142">
        <v>199.93616500000002</v>
      </c>
      <c r="AO67" s="142"/>
      <c r="AP67" s="79">
        <f>+W67/V67*100-100</f>
        <v>44.070125175862586</v>
      </c>
      <c r="AQ67" s="79">
        <f>+X67/W67*100-100</f>
        <v>25.717125619576777</v>
      </c>
      <c r="AR67" s="79">
        <f>+Y67/X67*100-100</f>
        <v>-8.027993495421967</v>
      </c>
      <c r="AS67" s="79">
        <f>+Z67/Y67*100-100</f>
        <v>8.796467327996723</v>
      </c>
      <c r="AT67" s="79">
        <f>+AA67/Z67*100-100</f>
        <v>-11.329325110719722</v>
      </c>
      <c r="AU67" s="79">
        <f>+AB67/AA67*100-100</f>
        <v>-34.1146633429974</v>
      </c>
      <c r="AV67" s="79"/>
      <c r="AW67" s="79">
        <f>+AC67/AB67*100-100</f>
        <v>-17.73779222034257</v>
      </c>
      <c r="AX67" s="79">
        <f>+AD67/AC67*100-100</f>
        <v>6.39817759929295</v>
      </c>
      <c r="AY67" s="79">
        <f>AN67/AD67*100-100</f>
        <v>-6.969609560889722</v>
      </c>
      <c r="AZ67" s="79"/>
      <c r="BA67" s="18">
        <v>162.582961</v>
      </c>
      <c r="BB67" s="18">
        <v>115.49703</v>
      </c>
      <c r="BC67" s="79"/>
      <c r="BD67" s="18">
        <f t="shared" si="8"/>
        <v>-28.961172013591273</v>
      </c>
      <c r="BE67" s="42" t="s">
        <v>136</v>
      </c>
      <c r="BF67" s="43" t="s">
        <v>138</v>
      </c>
      <c r="BG67" s="2"/>
    </row>
    <row r="68" spans="1:59" ht="21.75" customHeight="1">
      <c r="A68" s="39" t="s">
        <v>139</v>
      </c>
      <c r="B68" s="41" t="s">
        <v>140</v>
      </c>
      <c r="C68" s="34">
        <v>69.641159</v>
      </c>
      <c r="D68" s="34">
        <v>150.258586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</v>
      </c>
      <c r="K68" s="49">
        <v>276.978999</v>
      </c>
      <c r="L68" s="49">
        <v>310.750988</v>
      </c>
      <c r="M68" s="50">
        <v>281.95606</v>
      </c>
      <c r="N68" s="50">
        <v>369.103909</v>
      </c>
      <c r="O68" s="49">
        <v>227.386304</v>
      </c>
      <c r="P68" s="49">
        <v>330.380526</v>
      </c>
      <c r="Q68" s="50">
        <v>496.709583</v>
      </c>
      <c r="R68" s="50">
        <v>697.4304639999999</v>
      </c>
      <c r="S68" s="50">
        <v>736.720303</v>
      </c>
      <c r="T68" s="70">
        <v>910.174844</v>
      </c>
      <c r="U68" s="70">
        <v>1103.07087</v>
      </c>
      <c r="V68" s="137">
        <v>931.7077869999999</v>
      </c>
      <c r="W68" s="137">
        <v>1228.794769</v>
      </c>
      <c r="X68" s="137">
        <v>1606.5945940000001</v>
      </c>
      <c r="Y68" s="137">
        <v>1673.9994820000002</v>
      </c>
      <c r="Z68" s="137">
        <v>1850.808097</v>
      </c>
      <c r="AA68" s="137">
        <v>1775.677615</v>
      </c>
      <c r="AB68" s="137">
        <v>1608.744636</v>
      </c>
      <c r="AC68" s="137">
        <v>1713.481328</v>
      </c>
      <c r="AD68" s="70">
        <v>1803.6792679999999</v>
      </c>
      <c r="AE68" s="50">
        <f t="shared" si="28"/>
        <v>-38.39504311508117</v>
      </c>
      <c r="AF68" s="50">
        <f t="shared" si="29"/>
        <v>45.29482215428416</v>
      </c>
      <c r="AG68" s="80">
        <f t="shared" si="30"/>
        <v>50.344691623864065</v>
      </c>
      <c r="AH68" s="79">
        <f t="shared" si="31"/>
        <v>40.410108415403755</v>
      </c>
      <c r="AI68" s="79">
        <f t="shared" si="32"/>
        <v>5.633513450883612</v>
      </c>
      <c r="AJ68" s="79">
        <f t="shared" si="33"/>
        <v>23.544151056198075</v>
      </c>
      <c r="AK68" s="79">
        <f t="shared" si="34"/>
        <v>21.193293494277228</v>
      </c>
      <c r="AL68" s="79"/>
      <c r="AM68" s="79">
        <f t="shared" si="35"/>
        <v>-15.535092772416348</v>
      </c>
      <c r="AN68" s="142">
        <v>1695.40924</v>
      </c>
      <c r="AO68" s="142"/>
      <c r="AP68" s="79">
        <f>+W68/V68*100-100</f>
        <v>31.886283032643604</v>
      </c>
      <c r="AQ68" s="79">
        <f>+X68/W68*100-100</f>
        <v>30.745559350603003</v>
      </c>
      <c r="AR68" s="79">
        <f>+Y68/X68*100-100</f>
        <v>4.195513183707391</v>
      </c>
      <c r="AS68" s="79">
        <f>+Z68/Y68*100-100</f>
        <v>10.562047175113747</v>
      </c>
      <c r="AT68" s="79">
        <f>+AA68/Z68*100-100</f>
        <v>-4.059333980750353</v>
      </c>
      <c r="AU68" s="79">
        <f>+AB68/AA68*100-100</f>
        <v>-9.401085962329944</v>
      </c>
      <c r="AV68" s="79"/>
      <c r="AW68" s="79">
        <f>+AC68/AB68*100-100</f>
        <v>6.510460992766312</v>
      </c>
      <c r="AX68" s="79">
        <f>+AD68/AC68*100-100</f>
        <v>5.264016509901509</v>
      </c>
      <c r="AY68" s="79">
        <f>AN68/AD68*100-100</f>
        <v>-6.0027317450987</v>
      </c>
      <c r="AZ68" s="79"/>
      <c r="BA68" s="18">
        <v>1330.8875970000001</v>
      </c>
      <c r="BB68" s="18">
        <v>1116.854002</v>
      </c>
      <c r="BC68" s="79"/>
      <c r="BD68" s="18">
        <f t="shared" si="8"/>
        <v>-16.082018908468353</v>
      </c>
      <c r="BE68" s="42" t="s">
        <v>139</v>
      </c>
      <c r="BF68" s="43" t="s">
        <v>141</v>
      </c>
      <c r="BG68" s="2"/>
    </row>
    <row r="69" spans="1:59" ht="21.75" customHeight="1">
      <c r="A69" s="39" t="s">
        <v>142</v>
      </c>
      <c r="B69" s="41" t="s">
        <v>143</v>
      </c>
      <c r="C69" s="34">
        <v>9.300246999999999</v>
      </c>
      <c r="D69" s="34">
        <v>23.51721</v>
      </c>
      <c r="E69" s="34">
        <v>22.056661</v>
      </c>
      <c r="F69" s="34">
        <v>29.159435000000002</v>
      </c>
      <c r="G69" s="34">
        <v>53.04375099999999</v>
      </c>
      <c r="H69" s="50">
        <v>35.054536</v>
      </c>
      <c r="I69" s="49">
        <v>48.748</v>
      </c>
      <c r="J69" s="51">
        <v>71.959832</v>
      </c>
      <c r="K69" s="49">
        <v>75.808241</v>
      </c>
      <c r="L69" s="49">
        <v>98.583768</v>
      </c>
      <c r="M69" s="50">
        <v>75.298678</v>
      </c>
      <c r="N69" s="50">
        <v>148.361785</v>
      </c>
      <c r="O69" s="49">
        <v>71.295753</v>
      </c>
      <c r="P69" s="49">
        <v>112.315753</v>
      </c>
      <c r="Q69" s="50">
        <v>177.117727</v>
      </c>
      <c r="R69" s="50">
        <v>285.749105</v>
      </c>
      <c r="S69" s="50">
        <v>439.495139</v>
      </c>
      <c r="T69" s="70">
        <v>464.86691400000007</v>
      </c>
      <c r="U69" s="70">
        <v>624.9038209999999</v>
      </c>
      <c r="V69" s="137">
        <v>377.088644</v>
      </c>
      <c r="W69" s="137">
        <v>642.7098939999998</v>
      </c>
      <c r="X69" s="137">
        <v>830.4674570000001</v>
      </c>
      <c r="Y69" s="137">
        <v>909.2752099999999</v>
      </c>
      <c r="Z69" s="137">
        <v>965.6923500000001</v>
      </c>
      <c r="AA69" s="137">
        <v>835.4287550000001</v>
      </c>
      <c r="AB69" s="137">
        <v>770.52482</v>
      </c>
      <c r="AC69" s="137">
        <v>680.612502</v>
      </c>
      <c r="AD69" s="70">
        <v>608.1854190000001</v>
      </c>
      <c r="AE69" s="50">
        <f t="shared" si="28"/>
        <v>-51.94466486096807</v>
      </c>
      <c r="AF69" s="50">
        <f t="shared" si="29"/>
        <v>57.53498388606681</v>
      </c>
      <c r="AG69" s="80">
        <f t="shared" si="30"/>
        <v>57.69624675890299</v>
      </c>
      <c r="AH69" s="79">
        <f t="shared" si="31"/>
        <v>61.33286590788282</v>
      </c>
      <c r="AI69" s="79">
        <f t="shared" si="32"/>
        <v>53.80455487340896</v>
      </c>
      <c r="AJ69" s="79">
        <f t="shared" si="33"/>
        <v>5.7729364328646255</v>
      </c>
      <c r="AK69" s="79">
        <f t="shared" si="34"/>
        <v>34.42639219533697</v>
      </c>
      <c r="AL69" s="79"/>
      <c r="AM69" s="79">
        <f t="shared" si="35"/>
        <v>-39.65653092077987</v>
      </c>
      <c r="AN69" s="142">
        <v>356.87398099999996</v>
      </c>
      <c r="AO69" s="142"/>
      <c r="AP69" s="79">
        <f>+W69/V69*100-100</f>
        <v>70.44000243083423</v>
      </c>
      <c r="AQ69" s="79">
        <f>+X69/W69*100-100</f>
        <v>29.213423467229262</v>
      </c>
      <c r="AR69" s="79">
        <f>+Y69/X69*100-100</f>
        <v>9.489565465296707</v>
      </c>
      <c r="AS69" s="79">
        <f>+Z69/Y69*100-100</f>
        <v>6.204627529656321</v>
      </c>
      <c r="AT69" s="79">
        <f>+AA69/Z69*100-100</f>
        <v>-13.48914020081034</v>
      </c>
      <c r="AU69" s="79">
        <f>+AB69/AA69*100-100</f>
        <v>-7.768937160895334</v>
      </c>
      <c r="AV69" s="79"/>
      <c r="AW69" s="79">
        <f>+AC69/AB69*100-100</f>
        <v>-11.66897102678665</v>
      </c>
      <c r="AX69" s="79">
        <f>+AD69/AC69*100-100</f>
        <v>-10.641456450942457</v>
      </c>
      <c r="AY69" s="79">
        <f>AN69/AD69*100-100</f>
        <v>-41.321516456809384</v>
      </c>
      <c r="AZ69" s="79"/>
      <c r="BA69" s="18">
        <v>308.636078</v>
      </c>
      <c r="BB69" s="18">
        <v>153.16968599999998</v>
      </c>
      <c r="BC69" s="79"/>
      <c r="BD69" s="18">
        <f t="shared" si="8"/>
        <v>-50.3720734813122</v>
      </c>
      <c r="BE69" s="42" t="s">
        <v>142</v>
      </c>
      <c r="BF69" s="43" t="s">
        <v>144</v>
      </c>
      <c r="BG69" s="2"/>
    </row>
    <row r="70" spans="1:59" ht="21.75" customHeight="1">
      <c r="A70" s="39" t="s">
        <v>145</v>
      </c>
      <c r="B70" s="41" t="s">
        <v>222</v>
      </c>
      <c r="C70" s="34">
        <v>181.91198</v>
      </c>
      <c r="D70" s="34">
        <v>211.382815</v>
      </c>
      <c r="E70" s="34">
        <v>270.77486200000004</v>
      </c>
      <c r="F70" s="34">
        <v>260.163142</v>
      </c>
      <c r="G70" s="34">
        <v>441.314026</v>
      </c>
      <c r="H70" s="50">
        <v>299.054309</v>
      </c>
      <c r="I70" s="49">
        <v>698.053</v>
      </c>
      <c r="J70" s="51">
        <v>710.745135</v>
      </c>
      <c r="K70" s="49">
        <v>698.249088</v>
      </c>
      <c r="L70" s="49">
        <v>707.474675</v>
      </c>
      <c r="M70" s="50">
        <v>735.769688</v>
      </c>
      <c r="N70" s="50">
        <v>927.393445</v>
      </c>
      <c r="O70" s="49">
        <v>635.779105</v>
      </c>
      <c r="P70" s="49">
        <v>831.449198</v>
      </c>
      <c r="Q70" s="50">
        <v>1140.164971</v>
      </c>
      <c r="R70" s="50">
        <v>1498.059635</v>
      </c>
      <c r="S70" s="50">
        <v>1737.9143319999998</v>
      </c>
      <c r="T70" s="70">
        <v>2011.897444</v>
      </c>
      <c r="U70" s="70">
        <v>2285.6275699999997</v>
      </c>
      <c r="V70" s="137">
        <v>2019.978176</v>
      </c>
      <c r="W70" s="137">
        <v>2618.615044</v>
      </c>
      <c r="X70" s="137">
        <v>2907.4150290000002</v>
      </c>
      <c r="Y70" s="137">
        <v>2769.2974360000003</v>
      </c>
      <c r="Z70" s="137">
        <v>2956.0047659999996</v>
      </c>
      <c r="AA70" s="137">
        <v>3038.3122780000003</v>
      </c>
      <c r="AB70" s="137">
        <v>2594.6977750000005</v>
      </c>
      <c r="AC70" s="137">
        <v>2619.8102790000007</v>
      </c>
      <c r="AD70" s="70">
        <v>2696.3237059999997</v>
      </c>
      <c r="AE70" s="50">
        <f t="shared" si="28"/>
        <v>-31.444511665704084</v>
      </c>
      <c r="AF70" s="50">
        <f t="shared" si="29"/>
        <v>30.776427136591735</v>
      </c>
      <c r="AG70" s="80">
        <f t="shared" si="30"/>
        <v>37.12984193653642</v>
      </c>
      <c r="AH70" s="79">
        <f t="shared" si="31"/>
        <v>31.389726320578234</v>
      </c>
      <c r="AI70" s="79">
        <f t="shared" si="32"/>
        <v>16.011024621192732</v>
      </c>
      <c r="AJ70" s="79">
        <f t="shared" si="33"/>
        <v>15.76505279663003</v>
      </c>
      <c r="AK70" s="79">
        <f t="shared" si="34"/>
        <v>13.605570543187184</v>
      </c>
      <c r="AL70" s="79"/>
      <c r="AM70" s="79">
        <f t="shared" si="35"/>
        <v>-11.622601927224721</v>
      </c>
      <c r="AN70" s="142">
        <v>2602.8614979999998</v>
      </c>
      <c r="AO70" s="142"/>
      <c r="AP70" s="79">
        <f>+W70/V70*100-100</f>
        <v>29.635808698954975</v>
      </c>
      <c r="AQ70" s="79">
        <f>+X70/W70*100-100</f>
        <v>11.028730078585781</v>
      </c>
      <c r="AR70" s="79">
        <f>+Y70/X70*100-100</f>
        <v>-4.75052896206239</v>
      </c>
      <c r="AS70" s="79">
        <f>+Z70/Y70*100-100</f>
        <v>6.742046830104357</v>
      </c>
      <c r="AT70" s="79">
        <f>+AA70/Z70*100-100</f>
        <v>2.784417432160552</v>
      </c>
      <c r="AU70" s="79">
        <f>+AB70/AA70*100-100</f>
        <v>-14.600688224582811</v>
      </c>
      <c r="AV70" s="79"/>
      <c r="AW70" s="79">
        <f>+AC70/AB70*100-100</f>
        <v>0.9678392698355935</v>
      </c>
      <c r="AX70" s="79">
        <f>+AD70/AC70*100-100</f>
        <v>2.920571295307866</v>
      </c>
      <c r="AY70" s="79">
        <f>AN70/AD70*100-100</f>
        <v>-3.466282916699612</v>
      </c>
      <c r="AZ70" s="79"/>
      <c r="BA70" s="18">
        <v>2074.063527</v>
      </c>
      <c r="BB70" s="18">
        <v>1793.163432</v>
      </c>
      <c r="BC70" s="79"/>
      <c r="BD70" s="18">
        <f t="shared" si="8"/>
        <v>-13.543466308686492</v>
      </c>
      <c r="BE70" s="42" t="s">
        <v>145</v>
      </c>
      <c r="BF70" s="43" t="s">
        <v>229</v>
      </c>
      <c r="BG70" s="2"/>
    </row>
    <row r="71" spans="1:59" ht="21.75" customHeight="1">
      <c r="A71" s="39" t="s">
        <v>146</v>
      </c>
      <c r="B71" s="41" t="s">
        <v>223</v>
      </c>
      <c r="C71" s="34">
        <v>292.93584999999996</v>
      </c>
      <c r="D71" s="34">
        <v>567.3339579999999</v>
      </c>
      <c r="E71" s="34">
        <v>538.217287</v>
      </c>
      <c r="F71" s="34">
        <v>707.1933419999999</v>
      </c>
      <c r="G71" s="34">
        <v>1019.7480969999999</v>
      </c>
      <c r="H71" s="50">
        <v>1110.422352</v>
      </c>
      <c r="I71" s="49">
        <v>1812.948</v>
      </c>
      <c r="J71" s="51">
        <v>2111.238901</v>
      </c>
      <c r="K71" s="49">
        <v>2323.771291</v>
      </c>
      <c r="L71" s="49">
        <v>2317.062876</v>
      </c>
      <c r="M71" s="50">
        <v>1906.899349</v>
      </c>
      <c r="N71" s="50">
        <v>2135.765713</v>
      </c>
      <c r="O71" s="49">
        <v>1920.72284</v>
      </c>
      <c r="P71" s="49">
        <v>2844.260644</v>
      </c>
      <c r="Q71" s="50">
        <v>3440.633533</v>
      </c>
      <c r="R71" s="50">
        <v>4169.512992</v>
      </c>
      <c r="S71" s="50">
        <v>4440.514725999999</v>
      </c>
      <c r="T71" s="70">
        <v>4686.0402429999995</v>
      </c>
      <c r="U71" s="70">
        <v>6152.2291940000005</v>
      </c>
      <c r="V71" s="137">
        <v>4879.691623000001</v>
      </c>
      <c r="W71" s="137">
        <v>6701.820852</v>
      </c>
      <c r="X71" s="137">
        <v>7719.372658</v>
      </c>
      <c r="Y71" s="137">
        <v>6593.623997000001</v>
      </c>
      <c r="Z71" s="137">
        <v>6961.542705999999</v>
      </c>
      <c r="AA71" s="137">
        <v>7299.687489</v>
      </c>
      <c r="AB71" s="137">
        <v>6375.886509</v>
      </c>
      <c r="AC71" s="137">
        <v>6266.7184179999995</v>
      </c>
      <c r="AD71" s="70">
        <v>7015.328596999999</v>
      </c>
      <c r="AE71" s="50">
        <f t="shared" si="28"/>
        <v>-10.068654613709498</v>
      </c>
      <c r="AF71" s="50">
        <f t="shared" si="29"/>
        <v>48.082825109738394</v>
      </c>
      <c r="AG71" s="80">
        <f t="shared" si="30"/>
        <v>20.96758924882836</v>
      </c>
      <c r="AH71" s="79">
        <f t="shared" si="31"/>
        <v>21.184454897888116</v>
      </c>
      <c r="AI71" s="79">
        <f t="shared" si="32"/>
        <v>6.499601620620155</v>
      </c>
      <c r="AJ71" s="79">
        <f t="shared" si="33"/>
        <v>5.529212988809704</v>
      </c>
      <c r="AK71" s="79">
        <f t="shared" si="34"/>
        <v>31.288441305859294</v>
      </c>
      <c r="AL71" s="79"/>
      <c r="AM71" s="79">
        <f t="shared" si="35"/>
        <v>-20.684170418115272</v>
      </c>
      <c r="AN71" s="142">
        <v>6342.971979</v>
      </c>
      <c r="AO71" s="142"/>
      <c r="AP71" s="79">
        <f>+W71/V71*100-100</f>
        <v>37.341073366430635</v>
      </c>
      <c r="AQ71" s="79">
        <f>+X71/W71*100-100</f>
        <v>15.183214061837177</v>
      </c>
      <c r="AR71" s="79">
        <f>+Y71/X71*100-100</f>
        <v>-14.583421618249332</v>
      </c>
      <c r="AS71" s="79">
        <f>+Z71/Y71*100-100</f>
        <v>5.579916433927636</v>
      </c>
      <c r="AT71" s="79">
        <f>+AA71/Z71*100-100</f>
        <v>4.857325413066292</v>
      </c>
      <c r="AU71" s="79">
        <f>+AB71/AA71*100-100</f>
        <v>-12.655349717259654</v>
      </c>
      <c r="AV71" s="79"/>
      <c r="AW71" s="79">
        <f>+AC71/AB71*100-100</f>
        <v>-1.7122025438486332</v>
      </c>
      <c r="AX71" s="79">
        <f>+AD71/AC71*100-100</f>
        <v>11.945808460928347</v>
      </c>
      <c r="AY71" s="79">
        <f>AN71/AD71*100-100</f>
        <v>-9.584107268867243</v>
      </c>
      <c r="AZ71" s="79"/>
      <c r="BA71" s="18">
        <v>5059.461545</v>
      </c>
      <c r="BB71" s="18">
        <v>4539.181313</v>
      </c>
      <c r="BC71" s="79"/>
      <c r="BD71" s="18">
        <f t="shared" si="8"/>
        <v>-10.283312312436996</v>
      </c>
      <c r="BE71" s="42" t="s">
        <v>146</v>
      </c>
      <c r="BF71" s="43" t="s">
        <v>230</v>
      </c>
      <c r="BG71" s="2"/>
    </row>
    <row r="72" spans="1:59" ht="21.75" customHeight="1">
      <c r="A72" s="39" t="s">
        <v>147</v>
      </c>
      <c r="B72" s="41" t="s">
        <v>224</v>
      </c>
      <c r="C72" s="34">
        <v>151.76494699999998</v>
      </c>
      <c r="D72" s="34">
        <v>246.485223</v>
      </c>
      <c r="E72" s="34">
        <v>211.861252</v>
      </c>
      <c r="F72" s="34">
        <v>224.009882</v>
      </c>
      <c r="G72" s="34">
        <v>248.284871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377.340357</v>
      </c>
      <c r="N72" s="50">
        <v>394.496695</v>
      </c>
      <c r="O72" s="49">
        <v>286.975218</v>
      </c>
      <c r="P72" s="49">
        <v>379.967992</v>
      </c>
      <c r="Q72" s="50">
        <v>479.730499</v>
      </c>
      <c r="R72" s="50">
        <v>686.5809709999999</v>
      </c>
      <c r="S72" s="50">
        <v>968.6342139999999</v>
      </c>
      <c r="T72" s="70">
        <v>1364.5779380000001</v>
      </c>
      <c r="U72" s="70">
        <v>1455.526692</v>
      </c>
      <c r="V72" s="137">
        <v>1056.4598799999999</v>
      </c>
      <c r="W72" s="137">
        <v>1425.999553</v>
      </c>
      <c r="X72" s="137">
        <v>1677.9375909999999</v>
      </c>
      <c r="Y72" s="137">
        <v>1559.251747</v>
      </c>
      <c r="Z72" s="137">
        <v>1832.053772</v>
      </c>
      <c r="AA72" s="137">
        <v>2022.6639930000001</v>
      </c>
      <c r="AB72" s="137">
        <v>1810.123309</v>
      </c>
      <c r="AC72" s="137">
        <v>1688.0515899999998</v>
      </c>
      <c r="AD72" s="70">
        <v>1695.5774669999998</v>
      </c>
      <c r="AE72" s="50">
        <f t="shared" si="28"/>
        <v>-27.25535558669256</v>
      </c>
      <c r="AF72" s="50">
        <f t="shared" si="29"/>
        <v>32.404461489075345</v>
      </c>
      <c r="AG72" s="80">
        <f t="shared" si="30"/>
        <v>26.25550285825129</v>
      </c>
      <c r="AH72" s="79">
        <f t="shared" si="31"/>
        <v>43.118057415815855</v>
      </c>
      <c r="AI72" s="79">
        <f t="shared" si="32"/>
        <v>41.080841869123134</v>
      </c>
      <c r="AJ72" s="79">
        <f t="shared" si="33"/>
        <v>40.876495820330405</v>
      </c>
      <c r="AK72" s="79">
        <f t="shared" si="34"/>
        <v>6.664973210200003</v>
      </c>
      <c r="AL72" s="79"/>
      <c r="AM72" s="79">
        <f t="shared" si="35"/>
        <v>-27.41734756177182</v>
      </c>
      <c r="AN72" s="142">
        <v>1688.6138559999997</v>
      </c>
      <c r="AO72" s="142"/>
      <c r="AP72" s="79">
        <f>+W72/V72*100-100</f>
        <v>34.979054102840166</v>
      </c>
      <c r="AQ72" s="79">
        <f>+X72/W72*100-100</f>
        <v>17.667469633491507</v>
      </c>
      <c r="AR72" s="79">
        <f>+Y72/X72*100-100</f>
        <v>-7.073316947936476</v>
      </c>
      <c r="AS72" s="79">
        <f>+Z72/Y72*100-100</f>
        <v>17.49570109668764</v>
      </c>
      <c r="AT72" s="79">
        <f>+AA72/Z72*100-100</f>
        <v>10.40418266718865</v>
      </c>
      <c r="AU72" s="79">
        <f>+AB72/AA72*100-100</f>
        <v>-10.50795805608628</v>
      </c>
      <c r="AV72" s="79"/>
      <c r="AW72" s="79">
        <f>+AC72/AB72*100-100</f>
        <v>-6.74383443343639</v>
      </c>
      <c r="AX72" s="79">
        <f>+AD72/AC72*100-100</f>
        <v>0.4458321679611714</v>
      </c>
      <c r="AY72" s="79">
        <f>AN72/AD72*100-100</f>
        <v>-0.4106925891342996</v>
      </c>
      <c r="AZ72" s="79"/>
      <c r="BA72" s="18">
        <v>1337.178692</v>
      </c>
      <c r="BB72" s="18">
        <v>1091.666946</v>
      </c>
      <c r="BC72" s="79"/>
      <c r="BD72" s="18">
        <f aca="true" t="shared" si="36" ref="BD72:BD98">+(BB72-BA72)/BA72*100</f>
        <v>-18.360429123559495</v>
      </c>
      <c r="BE72" s="42" t="s">
        <v>147</v>
      </c>
      <c r="BF72" s="43" t="s">
        <v>148</v>
      </c>
      <c r="BG72" s="2"/>
    </row>
    <row r="73" spans="1:59" ht="21.75" customHeight="1">
      <c r="A73" s="39" t="s">
        <v>149</v>
      </c>
      <c r="B73" s="41" t="s">
        <v>150</v>
      </c>
      <c r="C73" s="34">
        <v>1402.039581</v>
      </c>
      <c r="D73" s="34">
        <v>1241.8384110000002</v>
      </c>
      <c r="E73" s="34">
        <v>1199.68827</v>
      </c>
      <c r="F73" s="34">
        <v>1298.100321</v>
      </c>
      <c r="G73" s="34">
        <v>1993.096484</v>
      </c>
      <c r="H73" s="50">
        <v>1309.962931</v>
      </c>
      <c r="I73" s="49">
        <v>2106.479</v>
      </c>
      <c r="J73" s="51">
        <v>1970.338727</v>
      </c>
      <c r="K73" s="49">
        <v>2333.901386</v>
      </c>
      <c r="L73" s="49">
        <v>2229.867816</v>
      </c>
      <c r="M73" s="50">
        <v>1564.791602</v>
      </c>
      <c r="N73" s="50">
        <v>2422.175407</v>
      </c>
      <c r="O73" s="49">
        <v>1803.021707</v>
      </c>
      <c r="P73" s="49">
        <v>2198.221424</v>
      </c>
      <c r="Q73" s="50">
        <v>3282.444624</v>
      </c>
      <c r="R73" s="50">
        <v>5324.866712</v>
      </c>
      <c r="S73" s="50">
        <v>6746.638517000001</v>
      </c>
      <c r="T73" s="70">
        <v>8140.6766720000005</v>
      </c>
      <c r="U73" s="70">
        <v>11341.045094</v>
      </c>
      <c r="V73" s="137">
        <v>7680.337622999999</v>
      </c>
      <c r="W73" s="137">
        <v>9720.694852</v>
      </c>
      <c r="X73" s="137">
        <v>11544.555219</v>
      </c>
      <c r="Y73" s="137">
        <v>11095.886053000002</v>
      </c>
      <c r="Z73" s="137">
        <v>12193.349599000001</v>
      </c>
      <c r="AA73" s="137">
        <v>11302.40905</v>
      </c>
      <c r="AB73" s="137">
        <v>11394.36816</v>
      </c>
      <c r="AC73" s="137">
        <v>9469.181714</v>
      </c>
      <c r="AD73" s="70">
        <v>11456.482265999999</v>
      </c>
      <c r="AE73" s="50">
        <f t="shared" si="28"/>
        <v>-25.561885328810945</v>
      </c>
      <c r="AF73" s="50">
        <f t="shared" si="29"/>
        <v>21.918744265012876</v>
      </c>
      <c r="AG73" s="80">
        <f t="shared" si="30"/>
        <v>49.32274738852698</v>
      </c>
      <c r="AH73" s="79">
        <f t="shared" si="31"/>
        <v>62.2225908417945</v>
      </c>
      <c r="AI73" s="79">
        <f t="shared" si="32"/>
        <v>26.70060833252272</v>
      </c>
      <c r="AJ73" s="79">
        <f t="shared" si="33"/>
        <v>20.6627070872011</v>
      </c>
      <c r="AK73" s="79">
        <f t="shared" si="34"/>
        <v>39.313297296374884</v>
      </c>
      <c r="AL73" s="79"/>
      <c r="AM73" s="79">
        <f t="shared" si="35"/>
        <v>-32.278396220615534</v>
      </c>
      <c r="AN73" s="142">
        <v>12123.200800999999</v>
      </c>
      <c r="AO73" s="142"/>
      <c r="AP73" s="79">
        <f>+W73/V73*100-100</f>
        <v>26.565983543351336</v>
      </c>
      <c r="AQ73" s="79">
        <f>+X73/W73*100-100</f>
        <v>18.762654262567935</v>
      </c>
      <c r="AR73" s="79">
        <f>+Y73/X73*100-100</f>
        <v>-3.8864136165382916</v>
      </c>
      <c r="AS73" s="79">
        <f>+Z73/Y73*100-100</f>
        <v>9.890724731291527</v>
      </c>
      <c r="AT73" s="79">
        <f>+AA73/Z73*100-100</f>
        <v>-7.306774416384059</v>
      </c>
      <c r="AU73" s="79">
        <f>+AB73/AA73*100-100</f>
        <v>0.8136239769166593</v>
      </c>
      <c r="AV73" s="79"/>
      <c r="AW73" s="79">
        <f>+AC73/AB73*100-100</f>
        <v>-16.89594735720739</v>
      </c>
      <c r="AX73" s="79">
        <f>+AD73/AC73*100-100</f>
        <v>20.987035754756022</v>
      </c>
      <c r="AY73" s="79">
        <f>AN73/AD73*100-100</f>
        <v>5.819574626136827</v>
      </c>
      <c r="AZ73" s="79"/>
      <c r="BA73" s="18">
        <v>8955.352124000001</v>
      </c>
      <c r="BB73" s="18">
        <v>6637.407214</v>
      </c>
      <c r="BC73" s="79"/>
      <c r="BD73" s="18">
        <f t="shared" si="36"/>
        <v>-25.883347498843705</v>
      </c>
      <c r="BE73" s="42" t="s">
        <v>149</v>
      </c>
      <c r="BF73" s="43" t="s">
        <v>151</v>
      </c>
      <c r="BG73" s="2"/>
    </row>
    <row r="74" spans="1:59" ht="21.75" customHeight="1">
      <c r="A74" s="39" t="s">
        <v>152</v>
      </c>
      <c r="B74" s="41" t="s">
        <v>153</v>
      </c>
      <c r="C74" s="34">
        <v>400.549669</v>
      </c>
      <c r="D74" s="34">
        <v>515.400091</v>
      </c>
      <c r="E74" s="34">
        <v>382.71295000000003</v>
      </c>
      <c r="F74" s="34">
        <v>345.472488</v>
      </c>
      <c r="G74" s="34">
        <v>408.359093</v>
      </c>
      <c r="H74" s="50">
        <v>399.188039</v>
      </c>
      <c r="I74" s="49">
        <v>752.26</v>
      </c>
      <c r="J74" s="51">
        <v>815.413988</v>
      </c>
      <c r="K74" s="49">
        <v>965.090005</v>
      </c>
      <c r="L74" s="49">
        <v>895.707614</v>
      </c>
      <c r="M74" s="50">
        <v>816.339728</v>
      </c>
      <c r="N74" s="50">
        <v>1104.944748</v>
      </c>
      <c r="O74" s="49">
        <v>811.052588</v>
      </c>
      <c r="P74" s="49">
        <v>1090.132463</v>
      </c>
      <c r="Q74" s="50">
        <v>1410.877667</v>
      </c>
      <c r="R74" s="50">
        <v>2238.746562</v>
      </c>
      <c r="S74" s="50">
        <v>3006.2024869999996</v>
      </c>
      <c r="T74" s="70">
        <v>4879.597948</v>
      </c>
      <c r="U74" s="70">
        <v>6356.536905999999</v>
      </c>
      <c r="V74" s="137">
        <v>3930.9155570000007</v>
      </c>
      <c r="W74" s="137">
        <v>6339.978636999999</v>
      </c>
      <c r="X74" s="137">
        <v>8186.238709999999</v>
      </c>
      <c r="Y74" s="137">
        <v>7680.9926940000005</v>
      </c>
      <c r="Z74" s="137">
        <v>7720.0339349999995</v>
      </c>
      <c r="AA74" s="137">
        <v>7905.210737</v>
      </c>
      <c r="AB74" s="137">
        <v>7004.974784999999</v>
      </c>
      <c r="AC74" s="137">
        <v>6244.620956000001</v>
      </c>
      <c r="AD74" s="70">
        <v>7796.682472</v>
      </c>
      <c r="AE74" s="50">
        <f t="shared" si="28"/>
        <v>-26.597905509027314</v>
      </c>
      <c r="AF74" s="50">
        <f t="shared" si="29"/>
        <v>34.40959058995074</v>
      </c>
      <c r="AG74" s="80">
        <f t="shared" si="30"/>
        <v>29.422589904104143</v>
      </c>
      <c r="AH74" s="79">
        <f t="shared" si="31"/>
        <v>58.67758164748099</v>
      </c>
      <c r="AI74" s="79">
        <f t="shared" si="32"/>
        <v>34.28060764119667</v>
      </c>
      <c r="AJ74" s="79">
        <f t="shared" si="33"/>
        <v>62.31767384603327</v>
      </c>
      <c r="AK74" s="79">
        <f t="shared" si="34"/>
        <v>30.267636263052225</v>
      </c>
      <c r="AL74" s="79"/>
      <c r="AM74" s="79">
        <f t="shared" si="35"/>
        <v>-38.159478736140585</v>
      </c>
      <c r="AN74" s="142">
        <v>8191.115682000001</v>
      </c>
      <c r="AO74" s="142"/>
      <c r="AP74" s="79">
        <f>+W74/V74*100-100</f>
        <v>61.28503767296769</v>
      </c>
      <c r="AQ74" s="79">
        <f>+X74/W74*100-100</f>
        <v>29.12091946533161</v>
      </c>
      <c r="AR74" s="79">
        <f>+Y74/X74*100-100</f>
        <v>-6.171894491456854</v>
      </c>
      <c r="AS74" s="79">
        <f>+Z74/Y74*100-100</f>
        <v>0.5082837929333692</v>
      </c>
      <c r="AT74" s="79">
        <f>+AA74/Z74*100-100</f>
        <v>2.3986526945234345</v>
      </c>
      <c r="AU74" s="79">
        <f>+AB74/AA74*100-100</f>
        <v>-11.38788049996549</v>
      </c>
      <c r="AV74" s="79"/>
      <c r="AW74" s="79">
        <f>+AC74/AB74*100-100</f>
        <v>-10.854483454075677</v>
      </c>
      <c r="AX74" s="79">
        <f>+AD74/AC74*100-100</f>
        <v>24.854375100361167</v>
      </c>
      <c r="AY74" s="79">
        <f>AN74/AD74*100-100</f>
        <v>5.058987735059333</v>
      </c>
      <c r="AZ74" s="79"/>
      <c r="BA74" s="18">
        <v>6453.385231</v>
      </c>
      <c r="BB74" s="18">
        <v>5406.138837</v>
      </c>
      <c r="BC74" s="79"/>
      <c r="BD74" s="18">
        <f t="shared" si="36"/>
        <v>-16.22786113820329</v>
      </c>
      <c r="BE74" s="42" t="s">
        <v>152</v>
      </c>
      <c r="BF74" s="43" t="s">
        <v>154</v>
      </c>
      <c r="BG74" s="2"/>
    </row>
    <row r="75" spans="1:59" ht="16.5">
      <c r="A75" s="39" t="s">
        <v>155</v>
      </c>
      <c r="B75" s="41" t="s">
        <v>156</v>
      </c>
      <c r="C75" s="34">
        <v>204.446242</v>
      </c>
      <c r="D75" s="34">
        <v>279.35628</v>
      </c>
      <c r="E75" s="34">
        <v>392.32562</v>
      </c>
      <c r="F75" s="34">
        <v>441.414088</v>
      </c>
      <c r="G75" s="34">
        <v>474.383333</v>
      </c>
      <c r="H75" s="50">
        <v>392.96738799999997</v>
      </c>
      <c r="I75" s="49">
        <v>530.435</v>
      </c>
      <c r="J75" s="51">
        <v>762.966789</v>
      </c>
      <c r="K75" s="49">
        <v>772.04248</v>
      </c>
      <c r="L75" s="49">
        <v>772.555258</v>
      </c>
      <c r="M75" s="50">
        <v>656.178145</v>
      </c>
      <c r="N75" s="50">
        <v>733.025841</v>
      </c>
      <c r="O75" s="49">
        <v>637.936754</v>
      </c>
      <c r="P75" s="49">
        <v>730.383216</v>
      </c>
      <c r="Q75" s="50">
        <v>900.162153</v>
      </c>
      <c r="R75" s="50">
        <v>1347.272326</v>
      </c>
      <c r="S75" s="50">
        <v>1644.2243270000001</v>
      </c>
      <c r="T75" s="70">
        <v>2079.753591</v>
      </c>
      <c r="U75" s="70">
        <v>2433.7160520000007</v>
      </c>
      <c r="V75" s="137">
        <v>2078.4630420000003</v>
      </c>
      <c r="W75" s="137">
        <v>2789.5381780000002</v>
      </c>
      <c r="X75" s="137">
        <v>3536.8477809999995</v>
      </c>
      <c r="Y75" s="137">
        <v>3371.597829</v>
      </c>
      <c r="Z75" s="137">
        <v>3813.7062919999994</v>
      </c>
      <c r="AA75" s="137">
        <v>3895.310575</v>
      </c>
      <c r="AB75" s="137">
        <v>3802.3453799999997</v>
      </c>
      <c r="AC75" s="137">
        <v>3984.775134999999</v>
      </c>
      <c r="AD75" s="70">
        <v>4032.0056040000004</v>
      </c>
      <c r="AE75" s="50">
        <f t="shared" si="28"/>
        <v>-12.97213299742323</v>
      </c>
      <c r="AF75" s="50">
        <f t="shared" si="29"/>
        <v>14.491477630084944</v>
      </c>
      <c r="AG75" s="80">
        <f t="shared" si="30"/>
        <v>23.245185990144662</v>
      </c>
      <c r="AH75" s="79">
        <f t="shared" si="31"/>
        <v>49.66995907458465</v>
      </c>
      <c r="AI75" s="79">
        <f t="shared" si="32"/>
        <v>22.040978298844678</v>
      </c>
      <c r="AJ75" s="79">
        <f t="shared" si="33"/>
        <v>26.488433290283027</v>
      </c>
      <c r="AK75" s="79">
        <f t="shared" si="34"/>
        <v>17.019442232567854</v>
      </c>
      <c r="AL75" s="79"/>
      <c r="AM75" s="79">
        <f t="shared" si="35"/>
        <v>-14.597142904491974</v>
      </c>
      <c r="AN75" s="142">
        <v>3822.24826</v>
      </c>
      <c r="AO75" s="142"/>
      <c r="AP75" s="79">
        <f>+W75/V75*100-100</f>
        <v>34.21158431163482</v>
      </c>
      <c r="AQ75" s="79">
        <f>+X75/W75*100-100</f>
        <v>26.7897248689313</v>
      </c>
      <c r="AR75" s="79">
        <f>+Y75/X75*100-100</f>
        <v>-4.672238168906361</v>
      </c>
      <c r="AS75" s="79">
        <f>+Z75/Y75*100-100</f>
        <v>13.11272830932883</v>
      </c>
      <c r="AT75" s="79">
        <f>+AA75/Z75*100-100</f>
        <v>2.1397631792249285</v>
      </c>
      <c r="AU75" s="79">
        <f>+AB75/AA75*100-100</f>
        <v>-2.386592627469767</v>
      </c>
      <c r="AV75" s="79"/>
      <c r="AW75" s="79">
        <f>+AC75/AB75*100-100</f>
        <v>4.797821785458083</v>
      </c>
      <c r="AX75" s="79">
        <f>+AD75/AC75*100-100</f>
        <v>1.185273130851371</v>
      </c>
      <c r="AY75" s="79">
        <f>AN75/AD75*100-100</f>
        <v>-5.202307848776513</v>
      </c>
      <c r="AZ75" s="79"/>
      <c r="BA75" s="18">
        <v>2925.190686</v>
      </c>
      <c r="BB75" s="18">
        <v>2532.382642</v>
      </c>
      <c r="BC75" s="79"/>
      <c r="BD75" s="18">
        <f t="shared" si="36"/>
        <v>-13.428459412235389</v>
      </c>
      <c r="BE75" s="42" t="s">
        <v>155</v>
      </c>
      <c r="BF75" s="43" t="s">
        <v>157</v>
      </c>
      <c r="BG75" s="2"/>
    </row>
    <row r="76" spans="1:59" ht="16.5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70"/>
      <c r="U76" s="70"/>
      <c r="V76" s="137"/>
      <c r="W76" s="137"/>
      <c r="X76" s="137"/>
      <c r="Y76" s="138"/>
      <c r="Z76" s="138"/>
      <c r="AA76" s="138"/>
      <c r="AB76" s="138"/>
      <c r="AC76" s="138"/>
      <c r="AD76" s="70"/>
      <c r="AE76" s="50"/>
      <c r="AF76" s="50"/>
      <c r="AG76" s="80"/>
      <c r="AH76" s="79"/>
      <c r="AI76" s="79"/>
      <c r="AJ76" s="79"/>
      <c r="AK76" s="79"/>
      <c r="AL76" s="79"/>
      <c r="AM76" s="79"/>
      <c r="AN76" s="142">
        <v>0</v>
      </c>
      <c r="AO76" s="142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18"/>
      <c r="BB76" s="18"/>
      <c r="BC76" s="79"/>
      <c r="BD76" s="18"/>
      <c r="BE76" s="42"/>
      <c r="BF76" s="43"/>
      <c r="BG76" s="2"/>
    </row>
    <row r="77" spans="1:59" ht="16.5">
      <c r="A77" s="15" t="s">
        <v>158</v>
      </c>
      <c r="B77" s="8"/>
      <c r="C77" s="35">
        <v>4100.236357000001</v>
      </c>
      <c r="D77" s="35">
        <v>7036.32361</v>
      </c>
      <c r="E77" s="35">
        <v>7172.858693</v>
      </c>
      <c r="F77" s="35">
        <v>8049.206507999999</v>
      </c>
      <c r="G77" s="35">
        <v>11235.982898</v>
      </c>
      <c r="H77" s="49">
        <v>7662.7547429999995</v>
      </c>
      <c r="I77" s="49">
        <v>11492.087</v>
      </c>
      <c r="J77" s="49">
        <v>15538.286545</v>
      </c>
      <c r="K77" s="63">
        <v>18642.099884</v>
      </c>
      <c r="L77" s="63">
        <v>18231.350776</v>
      </c>
      <c r="M77" s="63">
        <v>15378.509280000002</v>
      </c>
      <c r="N77" s="63">
        <v>20508.596285</v>
      </c>
      <c r="O77" s="63">
        <v>12700.581373</v>
      </c>
      <c r="P77" s="63">
        <v>15609.358802</v>
      </c>
      <c r="Q77" s="64">
        <v>21509.598817000002</v>
      </c>
      <c r="R77" s="64">
        <v>33704.293635</v>
      </c>
      <c r="S77" s="64">
        <v>38028.087599</v>
      </c>
      <c r="T77" s="70">
        <v>43036.563625</v>
      </c>
      <c r="U77" s="70">
        <v>49858.008212</v>
      </c>
      <c r="V77" s="137">
        <v>41055.102999</v>
      </c>
      <c r="W77" s="137">
        <v>53875.756395</v>
      </c>
      <c r="X77" s="137">
        <v>67076.76141</v>
      </c>
      <c r="Y77" s="137">
        <v>61605.75144199999</v>
      </c>
      <c r="Z77" s="137">
        <v>68407.431447</v>
      </c>
      <c r="AA77" s="137">
        <v>65809.04399199999</v>
      </c>
      <c r="AB77" s="137">
        <v>65456.68251200001</v>
      </c>
      <c r="AC77" s="137">
        <v>70373.20326000001</v>
      </c>
      <c r="AD77" s="70">
        <v>71614.665632</v>
      </c>
      <c r="AE77" s="64">
        <f aca="true" t="shared" si="37" ref="AE77:AE86">+O77/N77*100-100</f>
        <v>-38.07191288713789</v>
      </c>
      <c r="AF77" s="64">
        <f aca="true" t="shared" si="38" ref="AF77:AF86">+P77/O77*100-100</f>
        <v>22.902710856872517</v>
      </c>
      <c r="AG77" s="79">
        <f aca="true" t="shared" si="39" ref="AG77:AG86">+Q77/P77*100-100</f>
        <v>37.79937465620955</v>
      </c>
      <c r="AH77" s="79">
        <f aca="true" t="shared" si="40" ref="AH77:AH86">+R77/Q77*100-100</f>
        <v>56.694199281680625</v>
      </c>
      <c r="AI77" s="79">
        <f aca="true" t="shared" si="41" ref="AI77:AK81">+S77/R77*100-100</f>
        <v>12.828614688752822</v>
      </c>
      <c r="AJ77" s="79">
        <f t="shared" si="41"/>
        <v>13.170465154108115</v>
      </c>
      <c r="AK77" s="79">
        <f t="shared" si="41"/>
        <v>15.850346803798729</v>
      </c>
      <c r="AL77" s="79"/>
      <c r="AM77" s="79">
        <f aca="true" t="shared" si="42" ref="AM77:AM86">+V77/U77*100-100</f>
        <v>-17.65595042539482</v>
      </c>
      <c r="AN77" s="142">
        <v>59936.088859999996</v>
      </c>
      <c r="AO77" s="142"/>
      <c r="AP77" s="79">
        <f aca="true" t="shared" si="43" ref="AP77:AP86">+W77/V77*100-100</f>
        <v>31.227916773981235</v>
      </c>
      <c r="AQ77" s="79">
        <f aca="true" t="shared" si="44" ref="AQ77:AQ86">+X77/W77*100-100</f>
        <v>24.5026815367833</v>
      </c>
      <c r="AR77" s="79">
        <f aca="true" t="shared" si="45" ref="AR77:AU86">+Y77/X77*100-100</f>
        <v>-8.156341858186934</v>
      </c>
      <c r="AS77" s="79">
        <f t="shared" si="45"/>
        <v>11.040657480500954</v>
      </c>
      <c r="AT77" s="79">
        <f t="shared" si="45"/>
        <v>-3.798399384448686</v>
      </c>
      <c r="AU77" s="79">
        <f t="shared" si="45"/>
        <v>-0.5354301758931825</v>
      </c>
      <c r="AV77" s="79"/>
      <c r="AW77" s="79">
        <f>+AC77/AB77*100-100</f>
        <v>7.5111059090088474</v>
      </c>
      <c r="AX77" s="79">
        <f>+AD77/AC77*100-100</f>
        <v>1.7641123531258103</v>
      </c>
      <c r="AY77" s="79">
        <f>AN77/AD77*100-100</f>
        <v>-16.30752118848349</v>
      </c>
      <c r="AZ77" s="79"/>
      <c r="BA77" s="18">
        <v>46523.052708999996</v>
      </c>
      <c r="BB77" s="18">
        <v>36468.413449</v>
      </c>
      <c r="BC77" s="79"/>
      <c r="BD77" s="18">
        <f t="shared" si="36"/>
        <v>-21.61216574262957</v>
      </c>
      <c r="BE77" s="11" t="s">
        <v>159</v>
      </c>
      <c r="BF77" s="26"/>
      <c r="BG77" s="2"/>
    </row>
    <row r="78" spans="1:59" ht="21.75" customHeight="1">
      <c r="A78" s="39" t="s">
        <v>160</v>
      </c>
      <c r="B78" s="41" t="s">
        <v>161</v>
      </c>
      <c r="C78" s="34">
        <v>446.868184</v>
      </c>
      <c r="D78" s="34">
        <v>594.729093</v>
      </c>
      <c r="E78" s="34">
        <v>565.053035</v>
      </c>
      <c r="F78" s="34">
        <v>548.749947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</v>
      </c>
      <c r="L78" s="49">
        <v>1698.431171</v>
      </c>
      <c r="M78" s="50">
        <v>1200.215709</v>
      </c>
      <c r="N78" s="50">
        <v>1428.466426</v>
      </c>
      <c r="O78" s="49">
        <v>1957.10727</v>
      </c>
      <c r="P78" s="49">
        <v>2031.007013</v>
      </c>
      <c r="Q78" s="50">
        <v>2031.375936</v>
      </c>
      <c r="R78" s="50">
        <v>2929.082476</v>
      </c>
      <c r="S78" s="50">
        <v>3646.960766</v>
      </c>
      <c r="T78" s="70">
        <v>3960.2644389999996</v>
      </c>
      <c r="U78" s="70">
        <v>5067.427929</v>
      </c>
      <c r="V78" s="137">
        <v>5585.599329</v>
      </c>
      <c r="W78" s="137">
        <v>6716.784536</v>
      </c>
      <c r="X78" s="137">
        <v>6894.605353999999</v>
      </c>
      <c r="Y78" s="137">
        <v>6806.169891999999</v>
      </c>
      <c r="Z78" s="137">
        <v>8120.068879</v>
      </c>
      <c r="AA78" s="137">
        <v>6998.4685850000005</v>
      </c>
      <c r="AB78" s="137">
        <v>7181.621267</v>
      </c>
      <c r="AC78" s="137">
        <v>8500.552502</v>
      </c>
      <c r="AD78" s="70">
        <v>7955.315963999999</v>
      </c>
      <c r="AE78" s="50">
        <f t="shared" si="37"/>
        <v>37.00757920368511</v>
      </c>
      <c r="AF78" s="50">
        <f t="shared" si="38"/>
        <v>3.7759679365965297</v>
      </c>
      <c r="AG78" s="80">
        <f t="shared" si="39"/>
        <v>0.018164535998081988</v>
      </c>
      <c r="AH78" s="79">
        <f t="shared" si="40"/>
        <v>44.192043633621154</v>
      </c>
      <c r="AI78" s="79">
        <f t="shared" si="41"/>
        <v>24.508640363734173</v>
      </c>
      <c r="AJ78" s="79">
        <f t="shared" si="41"/>
        <v>8.590815561299053</v>
      </c>
      <c r="AK78" s="79">
        <f t="shared" si="41"/>
        <v>27.956807103506677</v>
      </c>
      <c r="AL78" s="79"/>
      <c r="AM78" s="79">
        <f t="shared" si="42"/>
        <v>10.225530728016778</v>
      </c>
      <c r="AN78" s="142">
        <v>7884.734882999999</v>
      </c>
      <c r="AO78" s="142"/>
      <c r="AP78" s="79">
        <f t="shared" si="43"/>
        <v>20.251814359955517</v>
      </c>
      <c r="AQ78" s="79">
        <f t="shared" si="44"/>
        <v>2.647409888569925</v>
      </c>
      <c r="AR78" s="79">
        <f t="shared" si="45"/>
        <v>-1.2826762005847598</v>
      </c>
      <c r="AS78" s="79">
        <f t="shared" si="45"/>
        <v>19.304528212620184</v>
      </c>
      <c r="AT78" s="79">
        <f t="shared" si="45"/>
        <v>-13.812694334412186</v>
      </c>
      <c r="AU78" s="79">
        <f t="shared" si="45"/>
        <v>2.617039424775797</v>
      </c>
      <c r="AV78" s="79"/>
      <c r="AW78" s="79">
        <f>+AC78/AB78*100-100</f>
        <v>18.36536884868285</v>
      </c>
      <c r="AX78" s="79">
        <f>+AD78/AC78*100-100</f>
        <v>-6.414130585885076</v>
      </c>
      <c r="AY78" s="79">
        <f>AN78/AD78*100-100</f>
        <v>-0.8872190786563152</v>
      </c>
      <c r="AZ78" s="79"/>
      <c r="BA78" s="18">
        <v>5916.1569389999995</v>
      </c>
      <c r="BB78" s="18">
        <v>5433.081896</v>
      </c>
      <c r="BC78" s="79"/>
      <c r="BD78" s="18">
        <f t="shared" si="36"/>
        <v>-8.16535206859562</v>
      </c>
      <c r="BE78" s="42" t="s">
        <v>160</v>
      </c>
      <c r="BF78" s="43" t="s">
        <v>162</v>
      </c>
      <c r="BG78" s="2"/>
    </row>
    <row r="79" spans="1:59" ht="21.75" customHeight="1">
      <c r="A79" s="39" t="s">
        <v>163</v>
      </c>
      <c r="B79" s="41" t="s">
        <v>164</v>
      </c>
      <c r="C79" s="34">
        <v>819.665912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1465.558353</v>
      </c>
      <c r="I79" s="49">
        <v>2607.998</v>
      </c>
      <c r="J79" s="51">
        <v>4224.690936</v>
      </c>
      <c r="K79" s="49">
        <v>3900.61435</v>
      </c>
      <c r="L79" s="49">
        <v>3285.663805</v>
      </c>
      <c r="M79" s="50">
        <v>1818.975174</v>
      </c>
      <c r="N79" s="50">
        <v>2340.116512</v>
      </c>
      <c r="O79" s="49">
        <v>1639.580832</v>
      </c>
      <c r="P79" s="49">
        <v>2893.959065</v>
      </c>
      <c r="Q79" s="50">
        <v>3996.798155</v>
      </c>
      <c r="R79" s="50">
        <v>4510.310047</v>
      </c>
      <c r="S79" s="50">
        <v>5181.428991</v>
      </c>
      <c r="T79" s="70">
        <v>5740.350049999999</v>
      </c>
      <c r="U79" s="70">
        <v>6759.694933999999</v>
      </c>
      <c r="V79" s="137">
        <v>3270.9836349999996</v>
      </c>
      <c r="W79" s="137">
        <v>5138.9095130000005</v>
      </c>
      <c r="X79" s="137">
        <v>7789.906537</v>
      </c>
      <c r="Y79" s="137">
        <v>7522.94027</v>
      </c>
      <c r="Z79" s="137">
        <v>7942.268572000001</v>
      </c>
      <c r="AA79" s="137">
        <v>7644.480045</v>
      </c>
      <c r="AB79" s="137">
        <v>6379.5610289999995</v>
      </c>
      <c r="AC79" s="137">
        <v>6806.984608</v>
      </c>
      <c r="AD79" s="70">
        <v>6321.611124999999</v>
      </c>
      <c r="AE79" s="50">
        <f t="shared" si="37"/>
        <v>-29.935931668687786</v>
      </c>
      <c r="AF79" s="50">
        <f t="shared" si="38"/>
        <v>76.5060318172834</v>
      </c>
      <c r="AG79" s="80">
        <f t="shared" si="39"/>
        <v>38.10831685001736</v>
      </c>
      <c r="AH79" s="79">
        <f t="shared" si="40"/>
        <v>12.848081691530908</v>
      </c>
      <c r="AI79" s="79">
        <f t="shared" si="41"/>
        <v>14.87966319402787</v>
      </c>
      <c r="AJ79" s="79">
        <f t="shared" si="41"/>
        <v>10.787006055102367</v>
      </c>
      <c r="AK79" s="79">
        <f t="shared" si="41"/>
        <v>17.757538741038985</v>
      </c>
      <c r="AL79" s="79"/>
      <c r="AM79" s="79">
        <f t="shared" si="42"/>
        <v>-51.6104843940876</v>
      </c>
      <c r="AN79" s="142">
        <v>5993.280913</v>
      </c>
      <c r="AO79" s="142"/>
      <c r="AP79" s="79">
        <f t="shared" si="43"/>
        <v>57.105937737288656</v>
      </c>
      <c r="AQ79" s="79">
        <f t="shared" si="44"/>
        <v>51.58676208043204</v>
      </c>
      <c r="AR79" s="79">
        <f t="shared" si="45"/>
        <v>-3.4270792047629897</v>
      </c>
      <c r="AS79" s="79">
        <f t="shared" si="45"/>
        <v>5.573994833804534</v>
      </c>
      <c r="AT79" s="79">
        <f t="shared" si="45"/>
        <v>-3.749413965297478</v>
      </c>
      <c r="AU79" s="79">
        <f t="shared" si="45"/>
        <v>-16.546828673159297</v>
      </c>
      <c r="AV79" s="79"/>
      <c r="AW79" s="79">
        <f>+AC79/AB79*100-100</f>
        <v>6.69989011872498</v>
      </c>
      <c r="AX79" s="79">
        <f>+AD79/AC79*100-100</f>
        <v>-7.130521235931084</v>
      </c>
      <c r="AY79" s="79">
        <f>AN79/AD79*100-100</f>
        <v>-5.1937742690554956</v>
      </c>
      <c r="AZ79" s="79"/>
      <c r="BA79" s="18">
        <v>4655.865070000001</v>
      </c>
      <c r="BB79" s="18">
        <v>2896.953485</v>
      </c>
      <c r="BC79" s="79"/>
      <c r="BD79" s="18">
        <f t="shared" si="36"/>
        <v>-37.778405485449355</v>
      </c>
      <c r="BE79" s="42" t="s">
        <v>163</v>
      </c>
      <c r="BF79" s="43" t="s">
        <v>165</v>
      </c>
      <c r="BG79" s="2"/>
    </row>
    <row r="80" spans="1:59" ht="21.75" customHeight="1">
      <c r="A80" s="39" t="s">
        <v>166</v>
      </c>
      <c r="B80" s="41" t="s">
        <v>167</v>
      </c>
      <c r="C80" s="34">
        <v>141.988064</v>
      </c>
      <c r="D80" s="34">
        <v>194.653266</v>
      </c>
      <c r="E80" s="34">
        <v>318.753649</v>
      </c>
      <c r="F80" s="34">
        <v>252.36202600000001</v>
      </c>
      <c r="G80" s="34">
        <v>353.19227</v>
      </c>
      <c r="H80" s="50">
        <v>320.260243</v>
      </c>
      <c r="I80" s="49">
        <v>379.202</v>
      </c>
      <c r="J80" s="51">
        <v>388.059507</v>
      </c>
      <c r="K80" s="49">
        <v>493.411997</v>
      </c>
      <c r="L80" s="49">
        <v>472.440751</v>
      </c>
      <c r="M80" s="50">
        <v>350.272239</v>
      </c>
      <c r="N80" s="50">
        <v>381.902224</v>
      </c>
      <c r="O80" s="49">
        <v>327.189546</v>
      </c>
      <c r="P80" s="49">
        <v>432.465665</v>
      </c>
      <c r="Q80" s="50">
        <v>580.093065</v>
      </c>
      <c r="R80" s="50">
        <v>963.8947330000002</v>
      </c>
      <c r="S80" s="50">
        <v>1205.341304</v>
      </c>
      <c r="T80" s="70">
        <v>1481.233467</v>
      </c>
      <c r="U80" s="70">
        <v>1532.3605670000002</v>
      </c>
      <c r="V80" s="137">
        <v>1189.6454899999999</v>
      </c>
      <c r="W80" s="137">
        <v>1139.8092820000002</v>
      </c>
      <c r="X80" s="137">
        <v>1850.9765020000004</v>
      </c>
      <c r="Y80" s="137">
        <v>1738.651497</v>
      </c>
      <c r="Z80" s="137">
        <v>1711.7577430000001</v>
      </c>
      <c r="AA80" s="137">
        <v>1701.0621019999999</v>
      </c>
      <c r="AB80" s="137">
        <v>1541.70024</v>
      </c>
      <c r="AC80" s="137">
        <v>1642.986244</v>
      </c>
      <c r="AD80" s="70">
        <v>1489.88103</v>
      </c>
      <c r="AE80" s="50">
        <f t="shared" si="37"/>
        <v>-14.326357523385354</v>
      </c>
      <c r="AF80" s="50">
        <f t="shared" si="38"/>
        <v>32.17588101057481</v>
      </c>
      <c r="AG80" s="80">
        <f t="shared" si="39"/>
        <v>34.13621287137326</v>
      </c>
      <c r="AH80" s="79">
        <f t="shared" si="40"/>
        <v>66.16208521644717</v>
      </c>
      <c r="AI80" s="79">
        <f t="shared" si="41"/>
        <v>25.049060103122244</v>
      </c>
      <c r="AJ80" s="79">
        <f t="shared" si="41"/>
        <v>22.889132072752744</v>
      </c>
      <c r="AK80" s="79">
        <f t="shared" si="41"/>
        <v>3.4516570911370223</v>
      </c>
      <c r="AL80" s="79"/>
      <c r="AM80" s="79">
        <f t="shared" si="42"/>
        <v>-22.36517203460511</v>
      </c>
      <c r="AN80" s="142">
        <v>1563.3069</v>
      </c>
      <c r="AO80" s="142"/>
      <c r="AP80" s="79">
        <f t="shared" si="43"/>
        <v>-4.18916462247924</v>
      </c>
      <c r="AQ80" s="79">
        <f t="shared" si="44"/>
        <v>62.39352769194241</v>
      </c>
      <c r="AR80" s="79">
        <f t="shared" si="45"/>
        <v>-6.068418744302377</v>
      </c>
      <c r="AS80" s="79">
        <f t="shared" si="45"/>
        <v>-1.5468168316884885</v>
      </c>
      <c r="AT80" s="79">
        <f t="shared" si="45"/>
        <v>-0.6248338027818932</v>
      </c>
      <c r="AU80" s="79">
        <f t="shared" si="45"/>
        <v>-9.368374135937344</v>
      </c>
      <c r="AV80" s="79"/>
      <c r="AW80" s="79">
        <f>+AC80/AB80*100-100</f>
        <v>6.569759890547871</v>
      </c>
      <c r="AX80" s="79">
        <f>+AD80/AC80*100-100</f>
        <v>-9.318715513238345</v>
      </c>
      <c r="AY80" s="79">
        <f>AN80/AD80*100-100</f>
        <v>4.928304241849418</v>
      </c>
      <c r="AZ80" s="79"/>
      <c r="BA80" s="18">
        <v>1130.0971909999998</v>
      </c>
      <c r="BB80" s="18">
        <v>890.551043</v>
      </c>
      <c r="BC80" s="79"/>
      <c r="BD80" s="18">
        <f t="shared" si="36"/>
        <v>-21.196951015162714</v>
      </c>
      <c r="BE80" s="42" t="s">
        <v>166</v>
      </c>
      <c r="BF80" s="43" t="s">
        <v>168</v>
      </c>
      <c r="BG80" s="2"/>
    </row>
    <row r="81" spans="1:59" ht="21" customHeight="1">
      <c r="A81" s="39" t="s">
        <v>169</v>
      </c>
      <c r="B81" s="41" t="s">
        <v>170</v>
      </c>
      <c r="C81" s="34">
        <v>674.606916</v>
      </c>
      <c r="D81" s="34">
        <v>1019.167601</v>
      </c>
      <c r="E81" s="34">
        <v>1120.169459</v>
      </c>
      <c r="F81" s="34">
        <v>1324.614247</v>
      </c>
      <c r="G81" s="34">
        <v>1475.05752</v>
      </c>
      <c r="H81" s="50">
        <v>1267.949727</v>
      </c>
      <c r="I81" s="49">
        <v>1566.317</v>
      </c>
      <c r="J81" s="51">
        <v>2145.131962</v>
      </c>
      <c r="K81" s="49">
        <v>2478.354802</v>
      </c>
      <c r="L81" s="49">
        <v>2526.535587</v>
      </c>
      <c r="M81" s="50">
        <v>1990.017758</v>
      </c>
      <c r="N81" s="50">
        <v>2182.609823</v>
      </c>
      <c r="O81" s="49">
        <v>1809.231969</v>
      </c>
      <c r="P81" s="49">
        <v>2145.529226</v>
      </c>
      <c r="Q81" s="50">
        <v>2723.314306</v>
      </c>
      <c r="R81" s="50">
        <v>3760.8203419999995</v>
      </c>
      <c r="S81" s="50">
        <v>4469.800021</v>
      </c>
      <c r="T81" s="70">
        <v>5619.878818</v>
      </c>
      <c r="U81" s="70">
        <v>6970.545699</v>
      </c>
      <c r="V81" s="137">
        <v>5848.210725000002</v>
      </c>
      <c r="W81" s="137">
        <v>6873.20542</v>
      </c>
      <c r="X81" s="137">
        <v>8985.518002</v>
      </c>
      <c r="Y81" s="137">
        <v>8710.330609</v>
      </c>
      <c r="Z81" s="137">
        <v>10527.131117</v>
      </c>
      <c r="AA81" s="137">
        <v>9670.822823</v>
      </c>
      <c r="AB81" s="137">
        <v>9305.918543</v>
      </c>
      <c r="AC81" s="137">
        <v>10024.219094999999</v>
      </c>
      <c r="AD81" s="70">
        <v>10063.841378</v>
      </c>
      <c r="AE81" s="50">
        <f t="shared" si="37"/>
        <v>-17.10694463414407</v>
      </c>
      <c r="AF81" s="50">
        <f t="shared" si="38"/>
        <v>18.58784626638443</v>
      </c>
      <c r="AG81" s="80">
        <f t="shared" si="39"/>
        <v>26.92972311904552</v>
      </c>
      <c r="AH81" s="79">
        <f t="shared" si="40"/>
        <v>38.09718304325608</v>
      </c>
      <c r="AI81" s="79">
        <f t="shared" si="41"/>
        <v>18.851729530450427</v>
      </c>
      <c r="AJ81" s="79">
        <f t="shared" si="41"/>
        <v>25.729983256447795</v>
      </c>
      <c r="AK81" s="79">
        <f t="shared" si="41"/>
        <v>24.033736753787764</v>
      </c>
      <c r="AL81" s="79"/>
      <c r="AM81" s="79">
        <f t="shared" si="42"/>
        <v>-16.101106318849745</v>
      </c>
      <c r="AN81" s="142">
        <v>9355.357274</v>
      </c>
      <c r="AO81" s="142"/>
      <c r="AP81" s="79">
        <f t="shared" si="43"/>
        <v>17.526637516981708</v>
      </c>
      <c r="AQ81" s="79">
        <f t="shared" si="44"/>
        <v>30.732568764109487</v>
      </c>
      <c r="AR81" s="79">
        <f t="shared" si="45"/>
        <v>-3.062565707828398</v>
      </c>
      <c r="AS81" s="79">
        <f t="shared" si="45"/>
        <v>20.857997124963106</v>
      </c>
      <c r="AT81" s="79">
        <f t="shared" si="45"/>
        <v>-8.134298741821212</v>
      </c>
      <c r="AU81" s="79">
        <f t="shared" si="45"/>
        <v>-3.773249563958032</v>
      </c>
      <c r="AV81" s="79"/>
      <c r="AW81" s="79">
        <f>+AC81/AB81*100-100</f>
        <v>7.718749618116007</v>
      </c>
      <c r="AX81" s="79">
        <f>+AD81/AC81*100-100</f>
        <v>0.39526553265145026</v>
      </c>
      <c r="AY81" s="79">
        <f>AN81/AD81*100-100</f>
        <v>-7.0398973651231955</v>
      </c>
      <c r="AZ81" s="79"/>
      <c r="BA81" s="18">
        <v>7328.37041</v>
      </c>
      <c r="BB81" s="18">
        <v>5824.884066</v>
      </c>
      <c r="BC81" s="79"/>
      <c r="BD81" s="18">
        <f t="shared" si="36"/>
        <v>-20.51597094421433</v>
      </c>
      <c r="BE81" s="42" t="s">
        <v>169</v>
      </c>
      <c r="BF81" s="43" t="s">
        <v>231</v>
      </c>
      <c r="BG81" s="2"/>
    </row>
    <row r="82" spans="1:59" ht="21.75" customHeight="1">
      <c r="A82" s="39" t="s">
        <v>171</v>
      </c>
      <c r="B82" s="41" t="s">
        <v>172</v>
      </c>
      <c r="C82" s="34">
        <v>270.060206</v>
      </c>
      <c r="D82" s="34">
        <v>470.427205</v>
      </c>
      <c r="E82" s="34">
        <v>494.143</v>
      </c>
      <c r="F82" s="34">
        <v>507.550958</v>
      </c>
      <c r="G82" s="34">
        <v>587.76224</v>
      </c>
      <c r="H82" s="50">
        <v>398.36613400000005</v>
      </c>
      <c r="I82" s="49">
        <v>686.927</v>
      </c>
      <c r="J82" s="51">
        <v>775.188103</v>
      </c>
      <c r="K82" s="49">
        <v>913.11869</v>
      </c>
      <c r="L82" s="49">
        <v>1061.628695</v>
      </c>
      <c r="M82" s="50">
        <v>1206.872288</v>
      </c>
      <c r="N82" s="50">
        <v>1594.672819</v>
      </c>
      <c r="O82" s="49">
        <v>781.139245</v>
      </c>
      <c r="P82" s="49">
        <v>986.49321</v>
      </c>
      <c r="Q82" s="50">
        <v>1212.475448</v>
      </c>
      <c r="R82" s="50">
        <v>1765.523775</v>
      </c>
      <c r="S82" s="50">
        <v>2464.706644</v>
      </c>
      <c r="T82" s="70">
        <v>2811.7458489999995</v>
      </c>
      <c r="U82" s="70">
        <v>2937.266262</v>
      </c>
      <c r="V82" s="137">
        <v>2627.748398</v>
      </c>
      <c r="W82" s="137">
        <v>3129.487546</v>
      </c>
      <c r="X82" s="137">
        <v>3288.420038</v>
      </c>
      <c r="Y82" s="137">
        <v>3340.9316229999995</v>
      </c>
      <c r="Z82" s="137">
        <v>3750.752682</v>
      </c>
      <c r="AA82" s="137">
        <v>3755.324205</v>
      </c>
      <c r="AB82" s="137">
        <v>3118.4056860000005</v>
      </c>
      <c r="AC82" s="137">
        <v>2700.4270180000003</v>
      </c>
      <c r="AD82" s="70">
        <v>2802.918412</v>
      </c>
      <c r="AE82" s="50">
        <f t="shared" si="37"/>
        <v>-51.01570455751275</v>
      </c>
      <c r="AF82" s="50">
        <f t="shared" si="38"/>
        <v>26.289034421769458</v>
      </c>
      <c r="AG82" s="80">
        <f t="shared" si="39"/>
        <v>22.907632379953213</v>
      </c>
      <c r="AH82" s="79">
        <f t="shared" si="40"/>
        <v>45.61315677874248</v>
      </c>
      <c r="AI82" s="79">
        <f aca="true" t="shared" si="46" ref="AI82:AK99">+S82/R82*100-100</f>
        <v>39.60200813495135</v>
      </c>
      <c r="AJ82" s="79">
        <f t="shared" si="46"/>
        <v>14.08034525507611</v>
      </c>
      <c r="AK82" s="79">
        <f t="shared" si="46"/>
        <v>4.464145045137769</v>
      </c>
      <c r="AL82" s="79"/>
      <c r="AM82" s="79">
        <f t="shared" si="42"/>
        <v>-10.537616831143097</v>
      </c>
      <c r="AN82" s="142">
        <v>2363.2843000000003</v>
      </c>
      <c r="AO82" s="142"/>
      <c r="AP82" s="79">
        <f t="shared" si="43"/>
        <v>19.09388084421923</v>
      </c>
      <c r="AQ82" s="79">
        <f t="shared" si="44"/>
        <v>5.078546875929973</v>
      </c>
      <c r="AR82" s="79">
        <f t="shared" si="45"/>
        <v>1.5968636729247265</v>
      </c>
      <c r="AS82" s="79">
        <f t="shared" si="45"/>
        <v>12.266670056300043</v>
      </c>
      <c r="AT82" s="79">
        <f t="shared" si="45"/>
        <v>0.12188281626615094</v>
      </c>
      <c r="AU82" s="79">
        <f t="shared" si="45"/>
        <v>-16.96041364822719</v>
      </c>
      <c r="AV82" s="79"/>
      <c r="AW82" s="79">
        <f>+AC82/AB82*100-100</f>
        <v>-13.403601394023369</v>
      </c>
      <c r="AX82" s="79">
        <f>+AD82/AC82*100-100</f>
        <v>3.795377298361771</v>
      </c>
      <c r="AY82" s="79">
        <f>AN82/AD82*100-100</f>
        <v>-15.684870102455179</v>
      </c>
      <c r="AZ82" s="79"/>
      <c r="BA82" s="18">
        <v>1853.35005</v>
      </c>
      <c r="BB82" s="18">
        <v>1617.333015</v>
      </c>
      <c r="BC82" s="79"/>
      <c r="BD82" s="18">
        <f t="shared" si="36"/>
        <v>-12.734617240817517</v>
      </c>
      <c r="BE82" s="42" t="s">
        <v>171</v>
      </c>
      <c r="BF82" s="43" t="s">
        <v>232</v>
      </c>
      <c r="BG82" s="2"/>
    </row>
    <row r="83" spans="1:59" ht="21.75" customHeight="1">
      <c r="A83" s="39" t="s">
        <v>173</v>
      </c>
      <c r="B83" s="41" t="s">
        <v>219</v>
      </c>
      <c r="C83" s="34">
        <v>316.750616</v>
      </c>
      <c r="D83" s="34">
        <v>402.881842</v>
      </c>
      <c r="E83" s="34">
        <v>466.628806</v>
      </c>
      <c r="F83" s="34">
        <v>347.759537</v>
      </c>
      <c r="G83" s="34">
        <v>440.73427000000004</v>
      </c>
      <c r="H83" s="50">
        <v>537.302027</v>
      </c>
      <c r="I83" s="49">
        <v>633.78</v>
      </c>
      <c r="J83" s="51">
        <v>845.447378</v>
      </c>
      <c r="K83" s="49">
        <v>1162.049166</v>
      </c>
      <c r="L83" s="49">
        <v>1556.158317</v>
      </c>
      <c r="M83" s="50">
        <v>2348.598764</v>
      </c>
      <c r="N83" s="50">
        <v>3009.80025</v>
      </c>
      <c r="O83" s="49">
        <v>1206.086511</v>
      </c>
      <c r="P83" s="49">
        <v>1088.580528</v>
      </c>
      <c r="Q83" s="50">
        <v>1529.716419</v>
      </c>
      <c r="R83" s="50">
        <v>2501.2168680000004</v>
      </c>
      <c r="S83" s="50">
        <v>2970.943122</v>
      </c>
      <c r="T83" s="70">
        <v>3390.5580229999996</v>
      </c>
      <c r="U83" s="70">
        <v>4585.766993999999</v>
      </c>
      <c r="V83" s="137">
        <v>3867.827366</v>
      </c>
      <c r="W83" s="137">
        <v>4564.84587</v>
      </c>
      <c r="X83" s="137">
        <v>5245.778652</v>
      </c>
      <c r="Y83" s="137">
        <v>5863.006341</v>
      </c>
      <c r="Z83" s="137">
        <v>7139.193421</v>
      </c>
      <c r="AA83" s="137">
        <v>7744.094091</v>
      </c>
      <c r="AB83" s="137">
        <v>7569.271388000001</v>
      </c>
      <c r="AC83" s="137">
        <v>7270.767022000001</v>
      </c>
      <c r="AD83" s="70">
        <v>7221.423814000001</v>
      </c>
      <c r="AE83" s="50">
        <f t="shared" si="37"/>
        <v>-59.928021435974024</v>
      </c>
      <c r="AF83" s="50">
        <f t="shared" si="38"/>
        <v>-9.742749125232535</v>
      </c>
      <c r="AG83" s="80">
        <f t="shared" si="39"/>
        <v>40.52395570683956</v>
      </c>
      <c r="AH83" s="79">
        <f t="shared" si="40"/>
        <v>63.50853249225668</v>
      </c>
      <c r="AI83" s="79">
        <f t="shared" si="46"/>
        <v>18.77990909183329</v>
      </c>
      <c r="AJ83" s="79">
        <f t="shared" si="46"/>
        <v>14.123962787867853</v>
      </c>
      <c r="AK83" s="79">
        <f t="shared" si="46"/>
        <v>35.251099166929066</v>
      </c>
      <c r="AL83" s="79"/>
      <c r="AM83" s="79">
        <f t="shared" si="42"/>
        <v>-15.655824400571333</v>
      </c>
      <c r="AN83" s="142">
        <v>5680.811044999999</v>
      </c>
      <c r="AO83" s="142"/>
      <c r="AP83" s="79">
        <f t="shared" si="43"/>
        <v>18.020931082062148</v>
      </c>
      <c r="AQ83" s="79">
        <f t="shared" si="44"/>
        <v>14.916884411696472</v>
      </c>
      <c r="AR83" s="79">
        <f t="shared" si="45"/>
        <v>11.76617867329719</v>
      </c>
      <c r="AS83" s="79">
        <f t="shared" si="45"/>
        <v>21.766769567953986</v>
      </c>
      <c r="AT83" s="79">
        <f t="shared" si="45"/>
        <v>8.472955337232918</v>
      </c>
      <c r="AU83" s="79">
        <f t="shared" si="45"/>
        <v>-2.257497144865198</v>
      </c>
      <c r="AV83" s="79"/>
      <c r="AW83" s="79">
        <f>+AC83/AB83*100-100</f>
        <v>-3.943634079143152</v>
      </c>
      <c r="AX83" s="79">
        <f>+AD83/AC83*100-100</f>
        <v>-0.6786520301186556</v>
      </c>
      <c r="AY83" s="79">
        <f>AN83/AD83*100-100</f>
        <v>-21.333919856818994</v>
      </c>
      <c r="AZ83" s="79"/>
      <c r="BA83" s="18">
        <v>4509.044525</v>
      </c>
      <c r="BB83" s="18">
        <v>3598.4641000000006</v>
      </c>
      <c r="BC83" s="79"/>
      <c r="BD83" s="18">
        <f t="shared" si="36"/>
        <v>-20.19453167852672</v>
      </c>
      <c r="BE83" s="42" t="s">
        <v>173</v>
      </c>
      <c r="BF83" s="43" t="s">
        <v>233</v>
      </c>
      <c r="BG83" s="2"/>
    </row>
    <row r="84" spans="1:59" ht="21.75" customHeight="1">
      <c r="A84" s="39" t="s">
        <v>174</v>
      </c>
      <c r="B84" s="41" t="s">
        <v>220</v>
      </c>
      <c r="C84" s="34">
        <v>651.4667830000001</v>
      </c>
      <c r="D84" s="34">
        <v>1177.518442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1478.908</v>
      </c>
      <c r="J84" s="51">
        <v>2055.736459</v>
      </c>
      <c r="K84" s="49">
        <v>2563.527609</v>
      </c>
      <c r="L84" s="49">
        <v>2795.646274</v>
      </c>
      <c r="M84" s="50">
        <v>2552.952229</v>
      </c>
      <c r="N84" s="50">
        <v>2898.844066</v>
      </c>
      <c r="O84" s="49">
        <v>2142.512407</v>
      </c>
      <c r="P84" s="49">
        <v>2901.573583</v>
      </c>
      <c r="Q84" s="111">
        <v>3660.067994</v>
      </c>
      <c r="R84" s="111">
        <v>5458.628521</v>
      </c>
      <c r="S84" s="111">
        <v>6152.5787470000005</v>
      </c>
      <c r="T84" s="70">
        <v>6970.48439</v>
      </c>
      <c r="U84" s="70">
        <v>7945.690825999998</v>
      </c>
      <c r="V84" s="137">
        <v>6928.620983</v>
      </c>
      <c r="W84" s="137">
        <v>8423.456678999999</v>
      </c>
      <c r="X84" s="137">
        <v>10062.857831</v>
      </c>
      <c r="Y84" s="137">
        <v>8735.577904</v>
      </c>
      <c r="Z84" s="137">
        <v>8877.360257</v>
      </c>
      <c r="AA84" s="137">
        <v>8831.554501</v>
      </c>
      <c r="AB84" s="137">
        <v>8573.760978</v>
      </c>
      <c r="AC84" s="137">
        <v>10959.067819</v>
      </c>
      <c r="AD84" s="70">
        <v>12958.411575</v>
      </c>
      <c r="AE84" s="50">
        <f t="shared" si="37"/>
        <v>-26.09080177408893</v>
      </c>
      <c r="AF84" s="50">
        <f t="shared" si="38"/>
        <v>35.42855451011627</v>
      </c>
      <c r="AG84" s="80">
        <f t="shared" si="39"/>
        <v>26.140795306516964</v>
      </c>
      <c r="AH84" s="79">
        <f t="shared" si="40"/>
        <v>49.14008510083431</v>
      </c>
      <c r="AI84" s="79">
        <f t="shared" si="46"/>
        <v>12.712904410517979</v>
      </c>
      <c r="AJ84" s="79">
        <f t="shared" si="46"/>
        <v>13.293704585232831</v>
      </c>
      <c r="AK84" s="79">
        <f t="shared" si="46"/>
        <v>13.990511726832793</v>
      </c>
      <c r="AL84" s="79"/>
      <c r="AM84" s="79">
        <f t="shared" si="42"/>
        <v>-12.800269545750865</v>
      </c>
      <c r="AN84" s="142">
        <v>9778.854882000001</v>
      </c>
      <c r="AO84" s="142"/>
      <c r="AP84" s="79">
        <f t="shared" si="43"/>
        <v>21.574793882761284</v>
      </c>
      <c r="AQ84" s="79">
        <f t="shared" si="44"/>
        <v>19.46233256101489</v>
      </c>
      <c r="AR84" s="79">
        <f t="shared" si="45"/>
        <v>-13.189890479334139</v>
      </c>
      <c r="AS84" s="79">
        <f t="shared" si="45"/>
        <v>1.6230449153807882</v>
      </c>
      <c r="AT84" s="79">
        <f t="shared" si="45"/>
        <v>-0.5159839712923713</v>
      </c>
      <c r="AU84" s="79">
        <f t="shared" si="45"/>
        <v>-2.9190050627079387</v>
      </c>
      <c r="AV84" s="79"/>
      <c r="AW84" s="79">
        <f>+AC84/AB84*100-100</f>
        <v>27.82100932275371</v>
      </c>
      <c r="AX84" s="79">
        <f>+AD84/AC84*100-100</f>
        <v>18.243739239697817</v>
      </c>
      <c r="AY84" s="79">
        <f>AN84/AD84*100-100</f>
        <v>-24.53662375668138</v>
      </c>
      <c r="AZ84" s="79"/>
      <c r="BA84" s="18">
        <v>7679.020159000001</v>
      </c>
      <c r="BB84" s="18">
        <v>6139.548747999999</v>
      </c>
      <c r="BC84" s="79"/>
      <c r="BD84" s="18">
        <f t="shared" si="36"/>
        <v>-20.04775842651882</v>
      </c>
      <c r="BE84" s="42" t="s">
        <v>174</v>
      </c>
      <c r="BF84" s="43" t="s">
        <v>234</v>
      </c>
      <c r="BG84" s="2"/>
    </row>
    <row r="85" spans="1:59" ht="21.75" customHeight="1">
      <c r="A85" s="39" t="s">
        <v>175</v>
      </c>
      <c r="B85" s="41" t="s">
        <v>221</v>
      </c>
      <c r="C85" s="34">
        <v>343.454419</v>
      </c>
      <c r="D85" s="34">
        <v>1095.088859</v>
      </c>
      <c r="E85" s="34">
        <v>907.078241</v>
      </c>
      <c r="F85" s="34">
        <v>1239.812909</v>
      </c>
      <c r="G85" s="34">
        <v>2008.650142</v>
      </c>
      <c r="H85" s="50">
        <v>871.096981</v>
      </c>
      <c r="I85" s="49">
        <v>1521.723</v>
      </c>
      <c r="J85" s="51">
        <v>2633.791245</v>
      </c>
      <c r="K85" s="49">
        <v>4031.866159</v>
      </c>
      <c r="L85" s="49">
        <v>3677.557275</v>
      </c>
      <c r="M85" s="50">
        <v>3003.408031</v>
      </c>
      <c r="N85" s="50">
        <v>5432.164929</v>
      </c>
      <c r="O85" s="49">
        <v>1814.306687</v>
      </c>
      <c r="P85" s="49">
        <v>2298.876527</v>
      </c>
      <c r="Q85" s="50">
        <v>5341.977289</v>
      </c>
      <c r="R85" s="50">
        <v>10108.032717</v>
      </c>
      <c r="S85" s="50">
        <v>10378.775178</v>
      </c>
      <c r="T85" s="70">
        <v>11145.190723999998</v>
      </c>
      <c r="U85" s="70">
        <v>12035.389115000002</v>
      </c>
      <c r="V85" s="137">
        <v>8744.719706</v>
      </c>
      <c r="W85" s="137">
        <v>13174.430322</v>
      </c>
      <c r="X85" s="137">
        <v>16782.187439999998</v>
      </c>
      <c r="Y85" s="137">
        <v>14184.642588999997</v>
      </c>
      <c r="Z85" s="137">
        <v>16493.566375</v>
      </c>
      <c r="AA85" s="137">
        <v>15400.777575</v>
      </c>
      <c r="AB85" s="137">
        <v>17065.125905</v>
      </c>
      <c r="AC85" s="137">
        <v>17389.9661</v>
      </c>
      <c r="AD85" s="70">
        <v>17042.630864</v>
      </c>
      <c r="AE85" s="50">
        <f t="shared" si="37"/>
        <v>-66.60067006960347</v>
      </c>
      <c r="AF85" s="50">
        <f t="shared" si="38"/>
        <v>26.708265117032</v>
      </c>
      <c r="AG85" s="80">
        <f t="shared" si="39"/>
        <v>132.37338875138295</v>
      </c>
      <c r="AH85" s="79">
        <f t="shared" si="40"/>
        <v>89.21893842218466</v>
      </c>
      <c r="AI85" s="79">
        <f t="shared" si="46"/>
        <v>2.678488174505574</v>
      </c>
      <c r="AJ85" s="79">
        <f t="shared" si="46"/>
        <v>7.384450793621355</v>
      </c>
      <c r="AK85" s="79">
        <f t="shared" si="46"/>
        <v>7.987287190007919</v>
      </c>
      <c r="AL85" s="79"/>
      <c r="AM85" s="79">
        <f t="shared" si="42"/>
        <v>-27.341612120365596</v>
      </c>
      <c r="AN85" s="142">
        <v>13680.380509999999</v>
      </c>
      <c r="AO85" s="142"/>
      <c r="AP85" s="79">
        <f t="shared" si="43"/>
        <v>50.65583306187219</v>
      </c>
      <c r="AQ85" s="79">
        <f t="shared" si="44"/>
        <v>27.38453982314057</v>
      </c>
      <c r="AR85" s="79">
        <f t="shared" si="45"/>
        <v>-15.477987361819146</v>
      </c>
      <c r="AS85" s="79">
        <f t="shared" si="45"/>
        <v>16.277631047190027</v>
      </c>
      <c r="AT85" s="79">
        <f t="shared" si="45"/>
        <v>-6.625545834989239</v>
      </c>
      <c r="AU85" s="79">
        <f t="shared" si="45"/>
        <v>10.806911027023276</v>
      </c>
      <c r="AV85" s="79"/>
      <c r="AW85" s="79">
        <f>+AC85/AB85*100-100</f>
        <v>1.9035323665840878</v>
      </c>
      <c r="AX85" s="79">
        <f>+AD85/AC85*100-100</f>
        <v>-1.9973313001455608</v>
      </c>
      <c r="AY85" s="79">
        <f>AN85/AD85*100-100</f>
        <v>-19.7284702158412</v>
      </c>
      <c r="AZ85" s="79"/>
      <c r="BA85" s="18">
        <v>10832.144094000001</v>
      </c>
      <c r="BB85" s="18">
        <v>6386.885209</v>
      </c>
      <c r="BC85" s="79"/>
      <c r="BD85" s="18">
        <f t="shared" si="36"/>
        <v>-41.03766388652696</v>
      </c>
      <c r="BE85" s="42" t="s">
        <v>175</v>
      </c>
      <c r="BF85" s="43" t="s">
        <v>176</v>
      </c>
      <c r="BG85" s="2"/>
    </row>
    <row r="86" spans="1:59" ht="16.5">
      <c r="A86" s="39" t="s">
        <v>177</v>
      </c>
      <c r="B86" s="41" t="s">
        <v>178</v>
      </c>
      <c r="C86" s="34">
        <v>435.375257</v>
      </c>
      <c r="D86" s="34">
        <v>467.52307</v>
      </c>
      <c r="E86" s="34">
        <v>506.212505</v>
      </c>
      <c r="F86" s="34">
        <v>897.253336</v>
      </c>
      <c r="G86" s="34">
        <v>1864.500489</v>
      </c>
      <c r="H86" s="50">
        <v>1186.729476</v>
      </c>
      <c r="I86" s="49">
        <v>2022.762</v>
      </c>
      <c r="J86" s="51">
        <v>1432.054517</v>
      </c>
      <c r="K86" s="49">
        <v>1565.106138</v>
      </c>
      <c r="L86" s="49">
        <v>1157.288901</v>
      </c>
      <c r="M86" s="50">
        <v>907.197088</v>
      </c>
      <c r="N86" s="50">
        <v>1240.019236</v>
      </c>
      <c r="O86" s="49">
        <v>1023.426906</v>
      </c>
      <c r="P86" s="49">
        <v>830.873985</v>
      </c>
      <c r="Q86" s="50">
        <v>433.780205</v>
      </c>
      <c r="R86" s="50">
        <v>1706.7841560000002</v>
      </c>
      <c r="S86" s="50">
        <v>1557.5528259999999</v>
      </c>
      <c r="T86" s="70">
        <v>1916.8578649999997</v>
      </c>
      <c r="U86" s="70">
        <v>2023.865886</v>
      </c>
      <c r="V86" s="137">
        <v>2991.7473669999995</v>
      </c>
      <c r="W86" s="137">
        <v>4714.827227</v>
      </c>
      <c r="X86" s="137">
        <v>6176.5110540000005</v>
      </c>
      <c r="Y86" s="137">
        <v>4703.500717</v>
      </c>
      <c r="Z86" s="137">
        <v>3845.3324010000006</v>
      </c>
      <c r="AA86" s="137">
        <v>4062.460065</v>
      </c>
      <c r="AB86" s="137">
        <v>4721.317476</v>
      </c>
      <c r="AC86" s="137">
        <v>5078.232852</v>
      </c>
      <c r="AD86" s="70">
        <v>5758.63147</v>
      </c>
      <c r="AE86" s="50">
        <f t="shared" si="37"/>
        <v>-17.466852425505436</v>
      </c>
      <c r="AF86" s="50">
        <f t="shared" si="38"/>
        <v>-18.8145259686968</v>
      </c>
      <c r="AG86" s="80">
        <f t="shared" si="39"/>
        <v>-47.79229909334566</v>
      </c>
      <c r="AH86" s="79">
        <f t="shared" si="40"/>
        <v>293.4675064298981</v>
      </c>
      <c r="AI86" s="79">
        <f t="shared" si="46"/>
        <v>-8.743421332767525</v>
      </c>
      <c r="AJ86" s="79">
        <f t="shared" si="46"/>
        <v>23.068561977621172</v>
      </c>
      <c r="AK86" s="79">
        <f t="shared" si="46"/>
        <v>5.582470299643234</v>
      </c>
      <c r="AL86" s="79"/>
      <c r="AM86" s="79">
        <f t="shared" si="42"/>
        <v>47.82340014203882</v>
      </c>
      <c r="AN86" s="142">
        <v>3636.078153</v>
      </c>
      <c r="AO86" s="142"/>
      <c r="AP86" s="79">
        <f t="shared" si="43"/>
        <v>57.594430566102034</v>
      </c>
      <c r="AQ86" s="79">
        <f t="shared" si="44"/>
        <v>31.00185344288971</v>
      </c>
      <c r="AR86" s="79">
        <f t="shared" si="45"/>
        <v>-23.848582543150428</v>
      </c>
      <c r="AS86" s="79">
        <f t="shared" si="45"/>
        <v>-18.245310623602037</v>
      </c>
      <c r="AT86" s="79">
        <f t="shared" si="45"/>
        <v>5.646525224803312</v>
      </c>
      <c r="AU86" s="79">
        <f t="shared" si="45"/>
        <v>16.21818800574475</v>
      </c>
      <c r="AV86" s="79"/>
      <c r="AW86" s="79">
        <f>+AC86/AB86*100-100</f>
        <v>7.559656341991783</v>
      </c>
      <c r="AX86" s="79">
        <f>+AD86/AC86*100-100</f>
        <v>13.398334377913244</v>
      </c>
      <c r="AY86" s="79">
        <f>AN86/AD86*100-100</f>
        <v>-36.85864129450882</v>
      </c>
      <c r="AZ86" s="79"/>
      <c r="BA86" s="18">
        <v>2619.0042710000002</v>
      </c>
      <c r="BB86" s="18">
        <v>3680.7118869999995</v>
      </c>
      <c r="BC86" s="79"/>
      <c r="BD86" s="18">
        <f t="shared" si="36"/>
        <v>40.53859811364924</v>
      </c>
      <c r="BE86" s="42" t="s">
        <v>177</v>
      </c>
      <c r="BF86" s="43" t="s">
        <v>179</v>
      </c>
      <c r="BG86" s="2"/>
    </row>
    <row r="87" spans="1:59" ht="16.5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70"/>
      <c r="U87" s="70"/>
      <c r="V87" s="137"/>
      <c r="W87" s="137"/>
      <c r="X87" s="137"/>
      <c r="Y87" s="138"/>
      <c r="Z87" s="138"/>
      <c r="AA87" s="138"/>
      <c r="AB87" s="138"/>
      <c r="AC87" s="138"/>
      <c r="AD87" s="70"/>
      <c r="AE87" s="50"/>
      <c r="AF87" s="50"/>
      <c r="AG87" s="80"/>
      <c r="AH87" s="79"/>
      <c r="AI87" s="79"/>
      <c r="AJ87" s="79"/>
      <c r="AK87" s="79"/>
      <c r="AL87" s="79"/>
      <c r="AM87" s="79"/>
      <c r="AN87" s="142">
        <v>0</v>
      </c>
      <c r="AO87" s="142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18"/>
      <c r="BB87" s="18"/>
      <c r="BC87" s="79"/>
      <c r="BD87" s="18"/>
      <c r="BE87" s="42"/>
      <c r="BF87" s="43"/>
      <c r="BG87" s="2"/>
    </row>
    <row r="88" spans="1:59" ht="16.5">
      <c r="A88" s="15" t="s">
        <v>180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</v>
      </c>
      <c r="G88" s="35">
        <v>1604.325413</v>
      </c>
      <c r="H88" s="49">
        <v>1186.28919</v>
      </c>
      <c r="I88" s="49">
        <v>1749.791</v>
      </c>
      <c r="J88" s="49">
        <v>2415.799162</v>
      </c>
      <c r="K88" s="63">
        <v>2915.959499</v>
      </c>
      <c r="L88" s="63">
        <v>3107.4772940000003</v>
      </c>
      <c r="M88" s="63">
        <v>2749.372743</v>
      </c>
      <c r="N88" s="63">
        <v>3381.2009609999996</v>
      </c>
      <c r="O88" s="63">
        <v>2695.8201879999997</v>
      </c>
      <c r="P88" s="63">
        <v>3253.250906</v>
      </c>
      <c r="Q88" s="64">
        <v>4078.936197</v>
      </c>
      <c r="R88" s="64">
        <v>5354.337808</v>
      </c>
      <c r="S88" s="64">
        <v>6705.894902</v>
      </c>
      <c r="T88" s="70">
        <v>7941.178973000001</v>
      </c>
      <c r="U88" s="70">
        <v>9873.923527</v>
      </c>
      <c r="V88" s="137">
        <v>9324.81955</v>
      </c>
      <c r="W88" s="137">
        <v>11638.121195</v>
      </c>
      <c r="X88" s="137">
        <v>14137.607922000003</v>
      </c>
      <c r="Y88" s="137">
        <v>13153.324796</v>
      </c>
      <c r="Z88" s="137">
        <v>15124.166046999999</v>
      </c>
      <c r="AA88" s="137">
        <v>15497.924203000002</v>
      </c>
      <c r="AB88" s="137">
        <v>13922.227733000002</v>
      </c>
      <c r="AC88" s="137">
        <v>13031.301401999997</v>
      </c>
      <c r="AD88" s="70">
        <v>13052.833197000002</v>
      </c>
      <c r="AE88" s="64">
        <f aca="true" t="shared" si="47" ref="AE88:AE96">+O88/N88*100-100</f>
        <v>-20.27033533071328</v>
      </c>
      <c r="AF88" s="64">
        <f aca="true" t="shared" si="48" ref="AF88:AF96">+P88/O88*100-100</f>
        <v>20.677592685198803</v>
      </c>
      <c r="AG88" s="79">
        <f aca="true" t="shared" si="49" ref="AG88:AG96">+Q88/P88*100-100</f>
        <v>25.380313872415456</v>
      </c>
      <c r="AH88" s="79">
        <f aca="true" t="shared" si="50" ref="AH88:AH96">+R88/Q88*100-100</f>
        <v>31.267996100013534</v>
      </c>
      <c r="AI88" s="79">
        <f t="shared" si="46"/>
        <v>25.242282845520464</v>
      </c>
      <c r="AJ88" s="79">
        <f t="shared" si="46"/>
        <v>18.420868341249786</v>
      </c>
      <c r="AK88" s="79">
        <f t="shared" si="46"/>
        <v>24.338257084638542</v>
      </c>
      <c r="AL88" s="79"/>
      <c r="AM88" s="79">
        <f aca="true" t="shared" si="51" ref="AM88:AM96">+V88/U88*100-100</f>
        <v>-5.561152823378563</v>
      </c>
      <c r="AN88" s="142">
        <v>12217.317073</v>
      </c>
      <c r="AO88" s="142"/>
      <c r="AP88" s="79">
        <f aca="true" t="shared" si="52" ref="AP88:AP96">+W88/V88*100-100</f>
        <v>24.80800440797806</v>
      </c>
      <c r="AQ88" s="79">
        <f aca="true" t="shared" si="53" ref="AQ88:AQ96">+X88/W88*100-100</f>
        <v>21.476720212140748</v>
      </c>
      <c r="AR88" s="79">
        <f aca="true" t="shared" si="54" ref="AR88:AU96">+Y88/X88*100-100</f>
        <v>-6.962161713852083</v>
      </c>
      <c r="AS88" s="79">
        <f t="shared" si="54"/>
        <v>14.983597543332479</v>
      </c>
      <c r="AT88" s="79">
        <f t="shared" si="54"/>
        <v>2.4712645632063897</v>
      </c>
      <c r="AU88" s="79">
        <f t="shared" si="54"/>
        <v>-10.167145285785992</v>
      </c>
      <c r="AV88" s="79"/>
      <c r="AW88" s="79">
        <f>+AC88/AB88*100-100</f>
        <v>-6.399308703220186</v>
      </c>
      <c r="AX88" s="79">
        <f>+AD88/AC88*100-100</f>
        <v>0.1652313482420027</v>
      </c>
      <c r="AY88" s="79">
        <f>AN88/AD88*100-100</f>
        <v>-6.40103272132545</v>
      </c>
      <c r="AZ88" s="79"/>
      <c r="BA88" s="18">
        <v>9240.143349</v>
      </c>
      <c r="BB88" s="18">
        <v>8327.475658</v>
      </c>
      <c r="BC88" s="79"/>
      <c r="BD88" s="18">
        <f t="shared" si="36"/>
        <v>-9.877202728665162</v>
      </c>
      <c r="BE88" s="11" t="s">
        <v>181</v>
      </c>
      <c r="BF88" s="26"/>
      <c r="BG88" s="2"/>
    </row>
    <row r="89" spans="1:59" ht="21.75" customHeight="1">
      <c r="A89" s="39" t="s">
        <v>182</v>
      </c>
      <c r="B89" s="41" t="s">
        <v>225</v>
      </c>
      <c r="C89" s="34">
        <v>9.881641</v>
      </c>
      <c r="D89" s="34">
        <v>36.207797</v>
      </c>
      <c r="E89" s="34">
        <v>40.489017</v>
      </c>
      <c r="F89" s="34">
        <v>44.304573</v>
      </c>
      <c r="G89" s="34">
        <v>67.32464599999999</v>
      </c>
      <c r="H89" s="50">
        <v>44.726361</v>
      </c>
      <c r="I89" s="49">
        <v>104.107</v>
      </c>
      <c r="J89" s="51">
        <v>144.369752</v>
      </c>
      <c r="K89" s="49">
        <v>154.971411</v>
      </c>
      <c r="L89" s="49">
        <v>207.970075</v>
      </c>
      <c r="M89" s="50">
        <v>193.398828</v>
      </c>
      <c r="N89" s="50">
        <v>206.619804</v>
      </c>
      <c r="O89" s="49">
        <v>113.242166</v>
      </c>
      <c r="P89" s="49">
        <v>130.841562</v>
      </c>
      <c r="Q89" s="50">
        <v>201.115346</v>
      </c>
      <c r="R89" s="50">
        <v>289.63469299999997</v>
      </c>
      <c r="S89" s="50">
        <v>374.691959</v>
      </c>
      <c r="T89" s="70">
        <v>522.72685</v>
      </c>
      <c r="U89" s="70">
        <v>567.549055</v>
      </c>
      <c r="V89" s="137">
        <v>406.6006469999999</v>
      </c>
      <c r="W89" s="137">
        <v>560.1563570000001</v>
      </c>
      <c r="X89" s="137">
        <v>758.389423</v>
      </c>
      <c r="Y89" s="137">
        <v>665.441308</v>
      </c>
      <c r="Z89" s="137">
        <v>781.806553</v>
      </c>
      <c r="AA89" s="137">
        <v>815.1165319999999</v>
      </c>
      <c r="AB89" s="137">
        <v>708.5852110000001</v>
      </c>
      <c r="AC89" s="137">
        <v>562.8937020000001</v>
      </c>
      <c r="AD89" s="70">
        <v>510.484191</v>
      </c>
      <c r="AE89" s="50">
        <f t="shared" si="47"/>
        <v>-45.19297579045231</v>
      </c>
      <c r="AF89" s="50">
        <f t="shared" si="48"/>
        <v>15.541380584331122</v>
      </c>
      <c r="AG89" s="80">
        <f t="shared" si="49"/>
        <v>53.7090683769122</v>
      </c>
      <c r="AH89" s="79">
        <f t="shared" si="50"/>
        <v>44.014218089553424</v>
      </c>
      <c r="AI89" s="79">
        <f t="shared" si="46"/>
        <v>29.367084833307615</v>
      </c>
      <c r="AJ89" s="79">
        <f t="shared" si="46"/>
        <v>39.50842483918905</v>
      </c>
      <c r="AK89" s="79">
        <f t="shared" si="46"/>
        <v>8.574689629966386</v>
      </c>
      <c r="AL89" s="79"/>
      <c r="AM89" s="79">
        <f t="shared" si="51"/>
        <v>-28.35850162766988</v>
      </c>
      <c r="AN89" s="142">
        <v>436.813676</v>
      </c>
      <c r="AO89" s="142"/>
      <c r="AP89" s="79">
        <f t="shared" si="52"/>
        <v>37.76573183859202</v>
      </c>
      <c r="AQ89" s="79">
        <f t="shared" si="53"/>
        <v>35.38888089419646</v>
      </c>
      <c r="AR89" s="79">
        <f t="shared" si="54"/>
        <v>-12.25598777898567</v>
      </c>
      <c r="AS89" s="79">
        <f t="shared" si="54"/>
        <v>17.486928388882035</v>
      </c>
      <c r="AT89" s="79">
        <f t="shared" si="54"/>
        <v>4.260642082389893</v>
      </c>
      <c r="AU89" s="79">
        <f t="shared" si="54"/>
        <v>-13.069459005893378</v>
      </c>
      <c r="AV89" s="79"/>
      <c r="AW89" s="79">
        <f>+AC89/AB89*100-100</f>
        <v>-20.560901743121477</v>
      </c>
      <c r="AX89" s="79">
        <f>+AD89/AC89*100-100</f>
        <v>-9.310729683736994</v>
      </c>
      <c r="AY89" s="79">
        <f>AN89/AD89*100-100</f>
        <v>-14.431497840449296</v>
      </c>
      <c r="AZ89" s="79"/>
      <c r="BA89" s="18">
        <v>351.167071</v>
      </c>
      <c r="BB89" s="18">
        <v>221.46181500000003</v>
      </c>
      <c r="BC89" s="79"/>
      <c r="BD89" s="18">
        <f t="shared" si="36"/>
        <v>-36.935483623406135</v>
      </c>
      <c r="BE89" s="42" t="s">
        <v>182</v>
      </c>
      <c r="BF89" s="43" t="s">
        <v>235</v>
      </c>
      <c r="BG89" s="2"/>
    </row>
    <row r="90" spans="1:59" ht="21.75" customHeight="1">
      <c r="A90" s="39" t="s">
        <v>183</v>
      </c>
      <c r="B90" s="41" t="s">
        <v>184</v>
      </c>
      <c r="C90" s="34">
        <v>4.939092</v>
      </c>
      <c r="D90" s="34">
        <v>22.81476</v>
      </c>
      <c r="E90" s="34">
        <v>22.136928</v>
      </c>
      <c r="F90" s="34">
        <v>37.933978</v>
      </c>
      <c r="G90" s="34">
        <v>49.740339</v>
      </c>
      <c r="H90" s="50">
        <v>38.356508999999996</v>
      </c>
      <c r="I90" s="49">
        <v>68.587</v>
      </c>
      <c r="J90" s="51">
        <v>127.298429</v>
      </c>
      <c r="K90" s="49">
        <v>160.913472</v>
      </c>
      <c r="L90" s="49">
        <v>178.75844</v>
      </c>
      <c r="M90" s="50">
        <v>148.470503</v>
      </c>
      <c r="N90" s="50">
        <v>186.462701</v>
      </c>
      <c r="O90" s="49">
        <v>115.381405</v>
      </c>
      <c r="P90" s="49">
        <v>125.607871</v>
      </c>
      <c r="Q90" s="50">
        <v>170.386704</v>
      </c>
      <c r="R90" s="50">
        <v>282.767518</v>
      </c>
      <c r="S90" s="50">
        <v>365.047853</v>
      </c>
      <c r="T90" s="70">
        <v>514.1644660000001</v>
      </c>
      <c r="U90" s="70">
        <v>680.8464329999999</v>
      </c>
      <c r="V90" s="137">
        <v>548.190418</v>
      </c>
      <c r="W90" s="137">
        <v>711.27815</v>
      </c>
      <c r="X90" s="137">
        <v>909.094993</v>
      </c>
      <c r="Y90" s="137">
        <v>790.3581949999999</v>
      </c>
      <c r="Z90" s="137">
        <v>942.1861890000001</v>
      </c>
      <c r="AA90" s="137">
        <v>954.390312</v>
      </c>
      <c r="AB90" s="137">
        <v>820.782922</v>
      </c>
      <c r="AC90" s="137">
        <v>573.117422</v>
      </c>
      <c r="AD90" s="70">
        <v>590.308331</v>
      </c>
      <c r="AE90" s="50">
        <f t="shared" si="47"/>
        <v>-38.120919421841904</v>
      </c>
      <c r="AF90" s="50">
        <f t="shared" si="48"/>
        <v>8.86318380331737</v>
      </c>
      <c r="AG90" s="80">
        <f t="shared" si="49"/>
        <v>35.64970303493163</v>
      </c>
      <c r="AH90" s="79">
        <f t="shared" si="50"/>
        <v>65.95632837642071</v>
      </c>
      <c r="AI90" s="79">
        <f t="shared" si="46"/>
        <v>29.09822725819589</v>
      </c>
      <c r="AJ90" s="79">
        <f t="shared" si="46"/>
        <v>40.84851116765782</v>
      </c>
      <c r="AK90" s="79">
        <f t="shared" si="46"/>
        <v>32.41802536389201</v>
      </c>
      <c r="AL90" s="79"/>
      <c r="AM90" s="79">
        <f t="shared" si="51"/>
        <v>-19.483984724055972</v>
      </c>
      <c r="AN90" s="142">
        <v>570.588461</v>
      </c>
      <c r="AO90" s="142"/>
      <c r="AP90" s="79">
        <f t="shared" si="52"/>
        <v>29.750197494331246</v>
      </c>
      <c r="AQ90" s="79">
        <f t="shared" si="53"/>
        <v>27.811460678217088</v>
      </c>
      <c r="AR90" s="79">
        <f t="shared" si="54"/>
        <v>-13.060989106118654</v>
      </c>
      <c r="AS90" s="79">
        <f t="shared" si="54"/>
        <v>19.21002337427528</v>
      </c>
      <c r="AT90" s="79">
        <f t="shared" si="54"/>
        <v>1.295298439149576</v>
      </c>
      <c r="AU90" s="79">
        <f t="shared" si="54"/>
        <v>-13.999239967138308</v>
      </c>
      <c r="AV90" s="79"/>
      <c r="AW90" s="79">
        <f>+AC90/AB90*100-100</f>
        <v>-30.17429984977197</v>
      </c>
      <c r="AX90" s="79">
        <f>+AD90/AC90*100-100</f>
        <v>2.999543957328868</v>
      </c>
      <c r="AY90" s="79">
        <f>AN90/AD90*100-100</f>
        <v>-3.3406050642371667</v>
      </c>
      <c r="AZ90" s="79"/>
      <c r="BA90" s="18">
        <v>456.7696409999999</v>
      </c>
      <c r="BB90" s="18">
        <v>388.061154</v>
      </c>
      <c r="BC90" s="79"/>
      <c r="BD90" s="18">
        <f t="shared" si="36"/>
        <v>-15.042262189224601</v>
      </c>
      <c r="BE90" s="42" t="s">
        <v>183</v>
      </c>
      <c r="BF90" s="43" t="s">
        <v>185</v>
      </c>
      <c r="BG90" s="2"/>
    </row>
    <row r="91" spans="1:59" ht="21.75" customHeight="1">
      <c r="A91" s="39" t="s">
        <v>186</v>
      </c>
      <c r="B91" s="41" t="s">
        <v>187</v>
      </c>
      <c r="C91" s="34">
        <v>1.36698</v>
      </c>
      <c r="D91" s="34">
        <v>2.592485</v>
      </c>
      <c r="E91" s="34">
        <v>2.580072</v>
      </c>
      <c r="F91" s="34">
        <v>3.518604</v>
      </c>
      <c r="G91" s="34">
        <v>5.245216</v>
      </c>
      <c r="H91" s="50">
        <v>3.693498</v>
      </c>
      <c r="I91" s="49">
        <v>6.811</v>
      </c>
      <c r="J91" s="51">
        <v>19.266091</v>
      </c>
      <c r="K91" s="49">
        <v>21.451891</v>
      </c>
      <c r="L91" s="49">
        <v>31.48396</v>
      </c>
      <c r="M91" s="50">
        <v>28.961728</v>
      </c>
      <c r="N91" s="50">
        <v>34.009589</v>
      </c>
      <c r="O91" s="49">
        <v>27.79626</v>
      </c>
      <c r="P91" s="49">
        <v>36.829426</v>
      </c>
      <c r="Q91" s="50">
        <v>56.79782</v>
      </c>
      <c r="R91" s="50">
        <v>122.76666100000001</v>
      </c>
      <c r="S91" s="50">
        <v>231.75646700000001</v>
      </c>
      <c r="T91" s="70">
        <v>296.367076</v>
      </c>
      <c r="U91" s="70">
        <v>390.63999800000005</v>
      </c>
      <c r="V91" s="137">
        <v>222.69937</v>
      </c>
      <c r="W91" s="137">
        <v>264.74752</v>
      </c>
      <c r="X91" s="137">
        <v>353.408622</v>
      </c>
      <c r="Y91" s="137">
        <v>334.646269</v>
      </c>
      <c r="Z91" s="137">
        <v>404.008949</v>
      </c>
      <c r="AA91" s="137">
        <v>415.98343000000006</v>
      </c>
      <c r="AB91" s="137">
        <v>339.72376099999997</v>
      </c>
      <c r="AC91" s="137">
        <v>238.172435</v>
      </c>
      <c r="AD91" s="70">
        <v>228.07950100000005</v>
      </c>
      <c r="AE91" s="50">
        <f t="shared" si="47"/>
        <v>-18.26934456632216</v>
      </c>
      <c r="AF91" s="50">
        <f t="shared" si="48"/>
        <v>32.49777488050549</v>
      </c>
      <c r="AG91" s="80">
        <f t="shared" si="49"/>
        <v>54.218585975247095</v>
      </c>
      <c r="AH91" s="79">
        <f t="shared" si="50"/>
        <v>116.1467834504916</v>
      </c>
      <c r="AI91" s="79">
        <f t="shared" si="46"/>
        <v>88.77801604460024</v>
      </c>
      <c r="AJ91" s="79">
        <f t="shared" si="46"/>
        <v>27.8786649780953</v>
      </c>
      <c r="AK91" s="79">
        <f t="shared" si="46"/>
        <v>31.809512470946686</v>
      </c>
      <c r="AL91" s="79"/>
      <c r="AM91" s="79">
        <f t="shared" si="51"/>
        <v>-42.99115012794979</v>
      </c>
      <c r="AN91" s="142">
        <v>200.36501599999997</v>
      </c>
      <c r="AO91" s="142"/>
      <c r="AP91" s="79">
        <f t="shared" si="52"/>
        <v>18.881126605791493</v>
      </c>
      <c r="AQ91" s="79">
        <f t="shared" si="53"/>
        <v>33.48892635519306</v>
      </c>
      <c r="AR91" s="79">
        <f t="shared" si="54"/>
        <v>-5.308968664607164</v>
      </c>
      <c r="AS91" s="79">
        <f t="shared" si="54"/>
        <v>20.727163702518368</v>
      </c>
      <c r="AT91" s="79">
        <f t="shared" si="54"/>
        <v>2.9639147918973663</v>
      </c>
      <c r="AU91" s="79">
        <f t="shared" si="54"/>
        <v>-18.332381412403876</v>
      </c>
      <c r="AV91" s="79"/>
      <c r="AW91" s="79">
        <f>+AC91/AB91*100-100</f>
        <v>-29.892323604647714</v>
      </c>
      <c r="AX91" s="79">
        <f>+AD91/AC91*100-100</f>
        <v>-4.237658316756907</v>
      </c>
      <c r="AY91" s="79">
        <f>AN91/AD91*100-100</f>
        <v>-12.151238878762754</v>
      </c>
      <c r="AZ91" s="79"/>
      <c r="BA91" s="18">
        <v>158.88203900000002</v>
      </c>
      <c r="BB91" s="18">
        <v>126.53425</v>
      </c>
      <c r="BC91" s="79"/>
      <c r="BD91" s="18">
        <f t="shared" si="36"/>
        <v>-20.359626049361072</v>
      </c>
      <c r="BE91" s="42" t="s">
        <v>186</v>
      </c>
      <c r="BF91" s="43" t="s">
        <v>188</v>
      </c>
      <c r="BG91" s="2"/>
    </row>
    <row r="92" spans="1:59" ht="21.75" customHeight="1">
      <c r="A92" s="39" t="s">
        <v>189</v>
      </c>
      <c r="B92" s="41" t="s">
        <v>190</v>
      </c>
      <c r="C92" s="34">
        <v>5.550895000000001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</v>
      </c>
      <c r="I92" s="49">
        <v>48.956</v>
      </c>
      <c r="J92" s="51">
        <v>170.781582</v>
      </c>
      <c r="K92" s="49">
        <v>232.654163</v>
      </c>
      <c r="L92" s="49">
        <v>242.755643</v>
      </c>
      <c r="M92" s="50">
        <v>208.117164</v>
      </c>
      <c r="N92" s="50">
        <v>264.291093</v>
      </c>
      <c r="O92" s="49">
        <v>238.876428</v>
      </c>
      <c r="P92" s="49">
        <v>283.292096</v>
      </c>
      <c r="Q92" s="50">
        <v>422.444539</v>
      </c>
      <c r="R92" s="50">
        <v>651.3482119999999</v>
      </c>
      <c r="S92" s="50">
        <v>787.8407520000001</v>
      </c>
      <c r="T92" s="70">
        <v>1097.719019</v>
      </c>
      <c r="U92" s="70">
        <v>1566.561016</v>
      </c>
      <c r="V92" s="137">
        <v>2147.856859</v>
      </c>
      <c r="W92" s="137">
        <v>2835.2386239999996</v>
      </c>
      <c r="X92" s="137">
        <v>3271.4001350000003</v>
      </c>
      <c r="Y92" s="137">
        <v>2677.192835</v>
      </c>
      <c r="Z92" s="137">
        <v>3139.9872090000003</v>
      </c>
      <c r="AA92" s="137">
        <v>3228.7155159999998</v>
      </c>
      <c r="AB92" s="137">
        <v>3015.568808</v>
      </c>
      <c r="AC92" s="137">
        <v>2824.459329</v>
      </c>
      <c r="AD92" s="70">
        <v>2390.500622</v>
      </c>
      <c r="AE92" s="50">
        <f t="shared" si="47"/>
        <v>-9.616164022599122</v>
      </c>
      <c r="AF92" s="50">
        <f t="shared" si="48"/>
        <v>18.593575084771444</v>
      </c>
      <c r="AG92" s="80">
        <f t="shared" si="49"/>
        <v>49.11977600674041</v>
      </c>
      <c r="AH92" s="79">
        <f t="shared" si="50"/>
        <v>54.1854969984592</v>
      </c>
      <c r="AI92" s="79">
        <f t="shared" si="46"/>
        <v>20.955387223815734</v>
      </c>
      <c r="AJ92" s="79">
        <f t="shared" si="46"/>
        <v>39.33260195202493</v>
      </c>
      <c r="AK92" s="79">
        <f t="shared" si="46"/>
        <v>42.71056517059401</v>
      </c>
      <c r="AL92" s="79"/>
      <c r="AM92" s="79">
        <f t="shared" si="51"/>
        <v>37.10649231424509</v>
      </c>
      <c r="AN92" s="142">
        <v>1946.407263</v>
      </c>
      <c r="AO92" s="142"/>
      <c r="AP92" s="79">
        <f t="shared" si="52"/>
        <v>32.00314593217496</v>
      </c>
      <c r="AQ92" s="79">
        <f t="shared" si="53"/>
        <v>15.383590901588988</v>
      </c>
      <c r="AR92" s="79">
        <f t="shared" si="54"/>
        <v>-18.163699806780144</v>
      </c>
      <c r="AS92" s="79">
        <f t="shared" si="54"/>
        <v>17.286553585147345</v>
      </c>
      <c r="AT92" s="79">
        <f t="shared" si="54"/>
        <v>2.8257537720434556</v>
      </c>
      <c r="AU92" s="79">
        <f t="shared" si="54"/>
        <v>-6.601594564270059</v>
      </c>
      <c r="AV92" s="79"/>
      <c r="AW92" s="79">
        <f>+AC92/AB92*100-100</f>
        <v>-6.337427237375778</v>
      </c>
      <c r="AX92" s="79">
        <f>+AD92/AC92*100-100</f>
        <v>-15.36431070344507</v>
      </c>
      <c r="AY92" s="79">
        <f>AN92/AD92*100-100</f>
        <v>-18.577420767556703</v>
      </c>
      <c r="AZ92" s="79"/>
      <c r="BA92" s="18">
        <v>1520.822655</v>
      </c>
      <c r="BB92" s="18">
        <v>1155.5819910000002</v>
      </c>
      <c r="BC92" s="79"/>
      <c r="BD92" s="18">
        <f t="shared" si="36"/>
        <v>-24.015993107361997</v>
      </c>
      <c r="BE92" s="42" t="s">
        <v>189</v>
      </c>
      <c r="BF92" s="43" t="s">
        <v>191</v>
      </c>
      <c r="BG92" s="2"/>
    </row>
    <row r="93" spans="1:59" ht="21.75" customHeight="1">
      <c r="A93" s="39" t="s">
        <v>192</v>
      </c>
      <c r="B93" s="41" t="s">
        <v>193</v>
      </c>
      <c r="C93" s="34">
        <v>8.374782999999999</v>
      </c>
      <c r="D93" s="34">
        <v>26.992922</v>
      </c>
      <c r="E93" s="34">
        <v>33.732559</v>
      </c>
      <c r="F93" s="34">
        <v>25.043162</v>
      </c>
      <c r="G93" s="34">
        <v>45.129221</v>
      </c>
      <c r="H93" s="50">
        <v>28.158629</v>
      </c>
      <c r="I93" s="49">
        <v>45.631</v>
      </c>
      <c r="J93" s="51">
        <v>98.9922</v>
      </c>
      <c r="K93" s="49">
        <v>135.245675</v>
      </c>
      <c r="L93" s="49">
        <v>128.397414</v>
      </c>
      <c r="M93" s="50">
        <v>79.747307</v>
      </c>
      <c r="N93" s="50">
        <v>116.317967</v>
      </c>
      <c r="O93" s="49">
        <v>84.222227</v>
      </c>
      <c r="P93" s="49">
        <v>116.478775</v>
      </c>
      <c r="Q93" s="50">
        <v>191.057766</v>
      </c>
      <c r="R93" s="50">
        <v>303.284161</v>
      </c>
      <c r="S93" s="50">
        <v>412.78628000000003</v>
      </c>
      <c r="T93" s="70">
        <v>514.969515</v>
      </c>
      <c r="U93" s="70">
        <v>569.9287589999999</v>
      </c>
      <c r="V93" s="137">
        <v>539.4677439999999</v>
      </c>
      <c r="W93" s="137">
        <v>659.67391</v>
      </c>
      <c r="X93" s="137">
        <v>871.463821</v>
      </c>
      <c r="Y93" s="137">
        <v>863.6822200000003</v>
      </c>
      <c r="Z93" s="137">
        <v>992.9474860000001</v>
      </c>
      <c r="AA93" s="137">
        <v>953.894053</v>
      </c>
      <c r="AB93" s="137">
        <v>794.566743</v>
      </c>
      <c r="AC93" s="137">
        <v>734.3706560000002</v>
      </c>
      <c r="AD93" s="70">
        <v>676.1265400000002</v>
      </c>
      <c r="AE93" s="50">
        <f t="shared" si="47"/>
        <v>-27.593106059014943</v>
      </c>
      <c r="AF93" s="50">
        <f t="shared" si="48"/>
        <v>38.29932922576364</v>
      </c>
      <c r="AG93" s="80">
        <f t="shared" si="49"/>
        <v>64.02796646856905</v>
      </c>
      <c r="AH93" s="79">
        <f t="shared" si="50"/>
        <v>58.73950970409652</v>
      </c>
      <c r="AI93" s="79">
        <f t="shared" si="46"/>
        <v>36.105452602254445</v>
      </c>
      <c r="AJ93" s="79">
        <f t="shared" si="46"/>
        <v>24.75451340097834</v>
      </c>
      <c r="AK93" s="79">
        <f t="shared" si="46"/>
        <v>10.672329603821296</v>
      </c>
      <c r="AL93" s="79"/>
      <c r="AM93" s="79">
        <f t="shared" si="51"/>
        <v>-5.344705723123539</v>
      </c>
      <c r="AN93" s="142">
        <v>622.7931230000002</v>
      </c>
      <c r="AO93" s="142"/>
      <c r="AP93" s="79">
        <f t="shared" si="52"/>
        <v>22.28236392943637</v>
      </c>
      <c r="AQ93" s="79">
        <f t="shared" si="53"/>
        <v>32.105242876741954</v>
      </c>
      <c r="AR93" s="79">
        <f t="shared" si="54"/>
        <v>-0.8929344870645934</v>
      </c>
      <c r="AS93" s="79">
        <f t="shared" si="54"/>
        <v>14.966762427967993</v>
      </c>
      <c r="AT93" s="79">
        <f t="shared" si="54"/>
        <v>-3.9330814117193142</v>
      </c>
      <c r="AU93" s="79">
        <f t="shared" si="54"/>
        <v>-16.702830833142855</v>
      </c>
      <c r="AV93" s="79"/>
      <c r="AW93" s="79">
        <f>+AC93/AB93*100-100</f>
        <v>-7.575963571382431</v>
      </c>
      <c r="AX93" s="79">
        <f>+AD93/AC93*100-100</f>
        <v>-7.931160582756178</v>
      </c>
      <c r="AY93" s="79">
        <f>AN93/AD93*100-100</f>
        <v>-7.888082162844839</v>
      </c>
      <c r="AZ93" s="79"/>
      <c r="BA93" s="18">
        <v>499.475825</v>
      </c>
      <c r="BB93" s="18">
        <v>380.112174</v>
      </c>
      <c r="BC93" s="79"/>
      <c r="BD93" s="18">
        <f t="shared" si="36"/>
        <v>-23.897783441270658</v>
      </c>
      <c r="BE93" s="42" t="s">
        <v>192</v>
      </c>
      <c r="BF93" s="43" t="s">
        <v>194</v>
      </c>
      <c r="BG93" s="2"/>
    </row>
    <row r="94" spans="1:59" ht="21.75" customHeight="1">
      <c r="A94" s="39" t="s">
        <v>195</v>
      </c>
      <c r="B94" s="41" t="s">
        <v>226</v>
      </c>
      <c r="C94" s="34">
        <v>209.22527100000002</v>
      </c>
      <c r="D94" s="34">
        <v>371.035253</v>
      </c>
      <c r="E94" s="34">
        <v>394.494306</v>
      </c>
      <c r="F94" s="34">
        <v>424.52281400000004</v>
      </c>
      <c r="G94" s="34">
        <v>528.273073</v>
      </c>
      <c r="H94" s="50">
        <v>403.89572999999996</v>
      </c>
      <c r="I94" s="49">
        <v>558.223</v>
      </c>
      <c r="J94" s="51">
        <v>649.993647</v>
      </c>
      <c r="K94" s="49">
        <v>732.144932</v>
      </c>
      <c r="L94" s="49">
        <v>753.344514</v>
      </c>
      <c r="M94" s="50">
        <v>674.851103</v>
      </c>
      <c r="N94" s="50">
        <v>836.226302</v>
      </c>
      <c r="O94" s="49">
        <v>625.333738</v>
      </c>
      <c r="P94" s="49">
        <v>749.85413</v>
      </c>
      <c r="Q94" s="50">
        <v>945.804482</v>
      </c>
      <c r="R94" s="50">
        <v>1304.938959</v>
      </c>
      <c r="S94" s="50">
        <v>1681.1365380000002</v>
      </c>
      <c r="T94" s="70">
        <v>1800.485008</v>
      </c>
      <c r="U94" s="70">
        <v>2099.733101</v>
      </c>
      <c r="V94" s="137">
        <v>1985.4533930000002</v>
      </c>
      <c r="W94" s="137">
        <v>2453.475555</v>
      </c>
      <c r="X94" s="137">
        <v>2974.6535190000004</v>
      </c>
      <c r="Y94" s="137">
        <v>2933.7899099999995</v>
      </c>
      <c r="Z94" s="137">
        <v>3283.65401</v>
      </c>
      <c r="AA94" s="137">
        <v>3511.801037</v>
      </c>
      <c r="AB94" s="137">
        <v>3381.732965</v>
      </c>
      <c r="AC94" s="137">
        <v>3411.157573</v>
      </c>
      <c r="AD94" s="70">
        <v>3764.0093690000003</v>
      </c>
      <c r="AE94" s="50">
        <f t="shared" si="47"/>
        <v>-25.219556416200845</v>
      </c>
      <c r="AF94" s="50">
        <f t="shared" si="48"/>
        <v>19.9126297580317</v>
      </c>
      <c r="AG94" s="80">
        <f t="shared" si="49"/>
        <v>26.1317960601217</v>
      </c>
      <c r="AH94" s="79">
        <f t="shared" si="50"/>
        <v>37.97132323168671</v>
      </c>
      <c r="AI94" s="79">
        <f t="shared" si="46"/>
        <v>28.828749146112386</v>
      </c>
      <c r="AJ94" s="79">
        <f t="shared" si="46"/>
        <v>7.099272861083932</v>
      </c>
      <c r="AK94" s="79">
        <f t="shared" si="46"/>
        <v>16.62041570301149</v>
      </c>
      <c r="AL94" s="79"/>
      <c r="AM94" s="79">
        <f t="shared" si="51"/>
        <v>-5.442582580880099</v>
      </c>
      <c r="AN94" s="142">
        <v>3595.333436</v>
      </c>
      <c r="AO94" s="142"/>
      <c r="AP94" s="79">
        <f t="shared" si="52"/>
        <v>23.572558472038608</v>
      </c>
      <c r="AQ94" s="79">
        <f t="shared" si="53"/>
        <v>21.242435570139634</v>
      </c>
      <c r="AR94" s="79">
        <f t="shared" si="54"/>
        <v>-1.3737266790566593</v>
      </c>
      <c r="AS94" s="79">
        <f t="shared" si="54"/>
        <v>11.925329036256755</v>
      </c>
      <c r="AT94" s="79">
        <f t="shared" si="54"/>
        <v>6.947961822567294</v>
      </c>
      <c r="AU94" s="79">
        <f t="shared" si="54"/>
        <v>-3.7037426274898593</v>
      </c>
      <c r="AV94" s="79"/>
      <c r="AW94" s="79">
        <f>+AC94/AB94*100-100</f>
        <v>0.8701044199685981</v>
      </c>
      <c r="AX94" s="79">
        <f>+AD94/AC94*100-100</f>
        <v>10.344048565592317</v>
      </c>
      <c r="AY94" s="79">
        <f>AN94/AD94*100-100</f>
        <v>-4.481283558675443</v>
      </c>
      <c r="AZ94" s="79"/>
      <c r="BA94" s="18">
        <v>2722.602273</v>
      </c>
      <c r="BB94" s="18">
        <v>2534.260193</v>
      </c>
      <c r="BC94" s="79"/>
      <c r="BD94" s="18">
        <f t="shared" si="36"/>
        <v>-6.917722866383573</v>
      </c>
      <c r="BE94" s="42" t="s">
        <v>195</v>
      </c>
      <c r="BF94" s="43" t="s">
        <v>236</v>
      </c>
      <c r="BG94" s="2"/>
    </row>
    <row r="95" spans="1:59" ht="21.75" customHeight="1">
      <c r="A95" s="39" t="s">
        <v>196</v>
      </c>
      <c r="B95" s="41" t="s">
        <v>227</v>
      </c>
      <c r="C95" s="34">
        <v>107.39993799999999</v>
      </c>
      <c r="D95" s="34">
        <v>172.54678700000002</v>
      </c>
      <c r="E95" s="34">
        <v>177.290861</v>
      </c>
      <c r="F95" s="34">
        <v>187.704067</v>
      </c>
      <c r="G95" s="34">
        <v>236.11169</v>
      </c>
      <c r="H95" s="50">
        <v>178.63602</v>
      </c>
      <c r="I95" s="49">
        <v>265.14</v>
      </c>
      <c r="J95" s="51">
        <v>339.980048</v>
      </c>
      <c r="K95" s="49">
        <v>377.0679</v>
      </c>
      <c r="L95" s="49">
        <v>369.259263</v>
      </c>
      <c r="M95" s="50">
        <v>327.085595</v>
      </c>
      <c r="N95" s="50">
        <v>366.689809</v>
      </c>
      <c r="O95" s="49">
        <v>262.735677</v>
      </c>
      <c r="P95" s="49">
        <v>305.099057</v>
      </c>
      <c r="Q95" s="111">
        <v>388.090983</v>
      </c>
      <c r="R95" s="111">
        <v>525.063495</v>
      </c>
      <c r="S95" s="111">
        <v>594.122544</v>
      </c>
      <c r="T95" s="70">
        <v>608.196447</v>
      </c>
      <c r="U95" s="70">
        <v>698.5502170000001</v>
      </c>
      <c r="V95" s="137">
        <v>619.0746680000001</v>
      </c>
      <c r="W95" s="137">
        <v>754.758795</v>
      </c>
      <c r="X95" s="137">
        <v>906.9979179999999</v>
      </c>
      <c r="Y95" s="137">
        <v>846.0516280000002</v>
      </c>
      <c r="Z95" s="137">
        <v>962.3802539999999</v>
      </c>
      <c r="AA95" s="137">
        <v>994.8856019999998</v>
      </c>
      <c r="AB95" s="137">
        <v>880.6527140000002</v>
      </c>
      <c r="AC95" s="137">
        <v>817.8858039999999</v>
      </c>
      <c r="AD95" s="70">
        <v>846.876732</v>
      </c>
      <c r="AE95" s="50">
        <f t="shared" si="47"/>
        <v>-28.349337627760477</v>
      </c>
      <c r="AF95" s="50">
        <f t="shared" si="48"/>
        <v>16.12395411377649</v>
      </c>
      <c r="AG95" s="80">
        <f t="shared" si="49"/>
        <v>27.201633074860652</v>
      </c>
      <c r="AH95" s="79">
        <f t="shared" si="50"/>
        <v>35.29391766363199</v>
      </c>
      <c r="AI95" s="79">
        <f t="shared" si="46"/>
        <v>13.152513868822652</v>
      </c>
      <c r="AJ95" s="79">
        <f t="shared" si="46"/>
        <v>2.3688552373801315</v>
      </c>
      <c r="AK95" s="79">
        <f t="shared" si="46"/>
        <v>14.856017401232876</v>
      </c>
      <c r="AL95" s="79"/>
      <c r="AM95" s="79">
        <f t="shared" si="51"/>
        <v>-11.377213415138058</v>
      </c>
      <c r="AN95" s="142">
        <v>789.306613</v>
      </c>
      <c r="AO95" s="142"/>
      <c r="AP95" s="79">
        <f t="shared" si="52"/>
        <v>21.917247468442653</v>
      </c>
      <c r="AQ95" s="79">
        <f t="shared" si="53"/>
        <v>20.170566280052427</v>
      </c>
      <c r="AR95" s="79">
        <f t="shared" si="54"/>
        <v>-6.71956228239101</v>
      </c>
      <c r="AS95" s="79">
        <f t="shared" si="54"/>
        <v>13.749589522685696</v>
      </c>
      <c r="AT95" s="79">
        <f t="shared" si="54"/>
        <v>3.3775992249317284</v>
      </c>
      <c r="AU95" s="79">
        <f t="shared" si="54"/>
        <v>-11.482012381158142</v>
      </c>
      <c r="AV95" s="79"/>
      <c r="AW95" s="79">
        <f>+AC95/AB95*100-100</f>
        <v>-7.1273169323362</v>
      </c>
      <c r="AX95" s="79">
        <f>+AD95/AC95*100-100</f>
        <v>3.544618069932909</v>
      </c>
      <c r="AY95" s="79">
        <f>AN95/AD95*100-100</f>
        <v>-6.797933728093028</v>
      </c>
      <c r="AZ95" s="79"/>
      <c r="BA95" s="18">
        <v>625.931796</v>
      </c>
      <c r="BB95" s="18">
        <v>518.518271</v>
      </c>
      <c r="BC95" s="79"/>
      <c r="BD95" s="18">
        <f t="shared" si="36"/>
        <v>-17.160579744697927</v>
      </c>
      <c r="BE95" s="42" t="s">
        <v>196</v>
      </c>
      <c r="BF95" s="43" t="s">
        <v>237</v>
      </c>
      <c r="BG95" s="2"/>
    </row>
    <row r="96" spans="1:59" ht="16.5">
      <c r="A96" s="39" t="s">
        <v>197</v>
      </c>
      <c r="B96" s="41" t="s">
        <v>198</v>
      </c>
      <c r="C96" s="34">
        <v>145.268902</v>
      </c>
      <c r="D96" s="34">
        <v>285.067727</v>
      </c>
      <c r="E96" s="34">
        <v>412.310292</v>
      </c>
      <c r="F96" s="34">
        <v>431.62033399999996</v>
      </c>
      <c r="G96" s="34">
        <v>626.88613</v>
      </c>
      <c r="H96" s="50">
        <v>453.64047999999997</v>
      </c>
      <c r="I96" s="49">
        <v>652.336</v>
      </c>
      <c r="J96" s="51">
        <v>865.117413</v>
      </c>
      <c r="K96" s="49">
        <v>1101.510055</v>
      </c>
      <c r="L96" s="49">
        <v>1195.507985</v>
      </c>
      <c r="M96" s="50">
        <v>1088.740515</v>
      </c>
      <c r="N96" s="50">
        <v>1370.583696</v>
      </c>
      <c r="O96" s="49">
        <v>1228.232287</v>
      </c>
      <c r="P96" s="49">
        <v>1505.247989</v>
      </c>
      <c r="Q96" s="111">
        <v>1703.238557</v>
      </c>
      <c r="R96" s="111">
        <v>1874.534109</v>
      </c>
      <c r="S96" s="111">
        <v>2258.5125089999997</v>
      </c>
      <c r="T96" s="70">
        <v>2586.550592</v>
      </c>
      <c r="U96" s="70">
        <v>3300.1149480000004</v>
      </c>
      <c r="V96" s="137">
        <v>2855.4764510000005</v>
      </c>
      <c r="W96" s="137">
        <v>3398.792284</v>
      </c>
      <c r="X96" s="137">
        <v>4092.1994910000003</v>
      </c>
      <c r="Y96" s="137">
        <v>4042.1624309999997</v>
      </c>
      <c r="Z96" s="137">
        <v>4617.1953969999995</v>
      </c>
      <c r="AA96" s="137">
        <v>4623.137721</v>
      </c>
      <c r="AB96" s="137">
        <v>3980.614609</v>
      </c>
      <c r="AC96" s="137">
        <v>3869.244481</v>
      </c>
      <c r="AD96" s="70">
        <v>4046.447911</v>
      </c>
      <c r="AE96" s="50">
        <f t="shared" si="47"/>
        <v>-10.38618870306479</v>
      </c>
      <c r="AF96" s="50">
        <f t="shared" si="48"/>
        <v>22.554015631409612</v>
      </c>
      <c r="AG96" s="80">
        <f t="shared" si="49"/>
        <v>13.153352101904048</v>
      </c>
      <c r="AH96" s="79">
        <f t="shared" si="50"/>
        <v>10.05704992386454</v>
      </c>
      <c r="AI96" s="79">
        <f t="shared" si="46"/>
        <v>20.48393775052935</v>
      </c>
      <c r="AJ96" s="79">
        <f t="shared" si="46"/>
        <v>14.524519199818187</v>
      </c>
      <c r="AK96" s="79">
        <f t="shared" si="46"/>
        <v>27.587488843520006</v>
      </c>
      <c r="AL96" s="79"/>
      <c r="AM96" s="79">
        <f t="shared" si="51"/>
        <v>-13.473424532362671</v>
      </c>
      <c r="AN96" s="142">
        <v>4055.709485</v>
      </c>
      <c r="AO96" s="142"/>
      <c r="AP96" s="79">
        <f t="shared" si="52"/>
        <v>19.027151591802777</v>
      </c>
      <c r="AQ96" s="79">
        <f t="shared" si="53"/>
        <v>20.401576473627188</v>
      </c>
      <c r="AR96" s="79">
        <f t="shared" si="54"/>
        <v>-1.222742442298994</v>
      </c>
      <c r="AS96" s="79">
        <f t="shared" si="54"/>
        <v>14.225874784001206</v>
      </c>
      <c r="AT96" s="79">
        <f t="shared" si="54"/>
        <v>0.12869985974302267</v>
      </c>
      <c r="AU96" s="79">
        <f t="shared" si="54"/>
        <v>-13.897987703922865</v>
      </c>
      <c r="AV96" s="79"/>
      <c r="AW96" s="79">
        <f>+AC96/AB96*100-100</f>
        <v>-2.7978123716924728</v>
      </c>
      <c r="AX96" s="79">
        <f>+AD96/AC96*100-100</f>
        <v>4.579794088229903</v>
      </c>
      <c r="AY96" s="79">
        <f>AN96/AD96*100-100</f>
        <v>0.2288815821605681</v>
      </c>
      <c r="AZ96" s="79"/>
      <c r="BA96" s="18">
        <v>2904.4920489999995</v>
      </c>
      <c r="BB96" s="18">
        <v>3002.9458099999997</v>
      </c>
      <c r="BC96" s="79"/>
      <c r="BD96" s="18">
        <f t="shared" si="36"/>
        <v>3.389706679827108</v>
      </c>
      <c r="BE96" s="42" t="s">
        <v>197</v>
      </c>
      <c r="BF96" s="43" t="s">
        <v>199</v>
      </c>
      <c r="BG96" s="2"/>
    </row>
    <row r="97" spans="1:59" ht="16.5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11"/>
      <c r="R97" s="111"/>
      <c r="S97" s="111"/>
      <c r="T97" s="70"/>
      <c r="U97" s="70"/>
      <c r="V97" s="137"/>
      <c r="W97" s="137"/>
      <c r="X97" s="137"/>
      <c r="Y97" s="138"/>
      <c r="Z97" s="138"/>
      <c r="AA97" s="138"/>
      <c r="AB97" s="138"/>
      <c r="AC97" s="138"/>
      <c r="AD97" s="70"/>
      <c r="AE97" s="50"/>
      <c r="AF97" s="50"/>
      <c r="AG97" s="80"/>
      <c r="AH97" s="79"/>
      <c r="AI97" s="79"/>
      <c r="AJ97" s="79"/>
      <c r="AK97" s="79"/>
      <c r="AL97" s="79"/>
      <c r="AM97" s="79"/>
      <c r="AN97" s="142"/>
      <c r="AO97" s="142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18"/>
      <c r="BB97" s="18"/>
      <c r="BC97" s="79"/>
      <c r="BD97" s="18"/>
      <c r="BE97" s="42"/>
      <c r="BF97" s="43"/>
      <c r="BG97" s="2"/>
    </row>
    <row r="98" spans="1:59" ht="16.5">
      <c r="A98" s="16" t="s">
        <v>228</v>
      </c>
      <c r="B98" s="8"/>
      <c r="C98" s="34">
        <v>3.0706390000000003</v>
      </c>
      <c r="D98" s="34">
        <v>0.6578229999999999</v>
      </c>
      <c r="E98" s="34">
        <v>0.082261</v>
      </c>
      <c r="F98" s="34">
        <v>0.137167</v>
      </c>
      <c r="G98" s="34">
        <v>0.171108</v>
      </c>
      <c r="H98" s="50">
        <v>0.17253</v>
      </c>
      <c r="I98" s="49">
        <v>0.116</v>
      </c>
      <c r="J98" s="49">
        <v>357.06589999999414</v>
      </c>
      <c r="K98" s="63">
        <v>0.178144</v>
      </c>
      <c r="L98" s="63">
        <v>0.175583</v>
      </c>
      <c r="M98" s="65">
        <v>0.017015</v>
      </c>
      <c r="N98" s="65">
        <v>0.03463</v>
      </c>
      <c r="O98" s="63">
        <v>989.378625</v>
      </c>
      <c r="P98" s="63">
        <v>1407.922896</v>
      </c>
      <c r="Q98" s="64">
        <v>2598.427042</v>
      </c>
      <c r="R98" s="64">
        <v>3750.2084180000006</v>
      </c>
      <c r="S98" s="64">
        <v>4036.866306</v>
      </c>
      <c r="T98" s="70">
        <v>4299.040635</v>
      </c>
      <c r="U98" s="70">
        <v>5672.150173999999</v>
      </c>
      <c r="V98" s="137">
        <v>2061.7868259999996</v>
      </c>
      <c r="W98" s="137">
        <v>2888.317975</v>
      </c>
      <c r="X98" s="137">
        <v>6726.340941</v>
      </c>
      <c r="Y98" s="137">
        <v>8392.118827</v>
      </c>
      <c r="Z98" s="137">
        <v>15471.629703</v>
      </c>
      <c r="AA98" s="137">
        <v>7398.450956000001</v>
      </c>
      <c r="AB98" s="137">
        <v>3686.092536</v>
      </c>
      <c r="AC98" s="137">
        <v>6729.213639</v>
      </c>
      <c r="AD98" s="70">
        <v>16947.315152999996</v>
      </c>
      <c r="AE98" s="66" t="s">
        <v>93</v>
      </c>
      <c r="AF98" s="64">
        <f aca="true" t="shared" si="55" ref="AF98:AH99">+P98/O98*100-100</f>
        <v>42.30375110438635</v>
      </c>
      <c r="AG98" s="79">
        <f t="shared" si="55"/>
        <v>84.55748176141597</v>
      </c>
      <c r="AH98" s="79">
        <f t="shared" si="55"/>
        <v>44.32610026693223</v>
      </c>
      <c r="AI98" s="79">
        <f t="shared" si="46"/>
        <v>7.643785519335893</v>
      </c>
      <c r="AJ98" s="79">
        <f t="shared" si="46"/>
        <v>6.494501158245697</v>
      </c>
      <c r="AK98" s="79">
        <f t="shared" si="46"/>
        <v>31.939906029755377</v>
      </c>
      <c r="AL98" s="79"/>
      <c r="AM98" s="79">
        <f>+V98/U98*100-100</f>
        <v>-63.65070100839682</v>
      </c>
      <c r="AN98" s="142">
        <v>11729.748846</v>
      </c>
      <c r="AO98" s="142"/>
      <c r="AP98" s="79">
        <f>+W98/V98*100-100</f>
        <v>40.088099243680034</v>
      </c>
      <c r="AQ98" s="79">
        <f>+X98/W98*100-100</f>
        <v>132.8809015911761</v>
      </c>
      <c r="AR98" s="79">
        <f aca="true" t="shared" si="56" ref="AR98:AU99">+Y98/X98*100-100</f>
        <v>24.7649933390434</v>
      </c>
      <c r="AS98" s="79">
        <f t="shared" si="56"/>
        <v>84.35903997478039</v>
      </c>
      <c r="AT98" s="79">
        <f t="shared" si="56"/>
        <v>-52.180532380726405</v>
      </c>
      <c r="AU98" s="79">
        <f t="shared" si="56"/>
        <v>-50.17750934726883</v>
      </c>
      <c r="AV98" s="79"/>
      <c r="AW98" s="79">
        <f>+AC98/AB98*100-100</f>
        <v>82.55682876323752</v>
      </c>
      <c r="AX98" s="79">
        <f>+AD98/AC98*100-100</f>
        <v>151.84688824233058</v>
      </c>
      <c r="AY98" s="143">
        <f>AN98/AD98*100-100</f>
        <v>-30.786978703682095</v>
      </c>
      <c r="AZ98" s="79"/>
      <c r="BA98" s="103">
        <v>28100.477704000004</v>
      </c>
      <c r="BB98" s="103">
        <v>27801.873814</v>
      </c>
      <c r="BC98" s="79"/>
      <c r="BD98" s="18">
        <f t="shared" si="36"/>
        <v>-1.062629230525503</v>
      </c>
      <c r="BE98" s="13" t="s">
        <v>238</v>
      </c>
      <c r="BF98" s="26"/>
      <c r="BG98" s="2"/>
    </row>
    <row r="99" spans="1:58" s="81" customFormat="1" ht="18">
      <c r="A99" s="82" t="s">
        <v>200</v>
      </c>
      <c r="B99" s="83"/>
      <c r="C99" s="84">
        <v>15792.142612000009</v>
      </c>
      <c r="D99" s="84">
        <v>22302.125523000002</v>
      </c>
      <c r="E99" s="84">
        <v>21047.013458999998</v>
      </c>
      <c r="F99" s="84">
        <v>22871.055043999997</v>
      </c>
      <c r="G99" s="84">
        <v>29428.36953599999</v>
      </c>
      <c r="H99" s="84">
        <v>23270.018957000026</v>
      </c>
      <c r="I99" s="84">
        <v>35709.011</v>
      </c>
      <c r="J99" s="84">
        <v>43626.743827</v>
      </c>
      <c r="K99" s="84">
        <v>48558.720672999996</v>
      </c>
      <c r="L99" s="84">
        <v>45921.392207</v>
      </c>
      <c r="M99" s="84">
        <v>40687.27012</v>
      </c>
      <c r="N99" s="84">
        <v>54502.85238399999</v>
      </c>
      <c r="O99" s="84">
        <v>41399.082953000005</v>
      </c>
      <c r="P99" s="84">
        <v>51553.776949</v>
      </c>
      <c r="Q99" s="84">
        <v>69339.69205800002</v>
      </c>
      <c r="R99" s="84">
        <v>97539.766</v>
      </c>
      <c r="S99" s="84">
        <v>116774.151</v>
      </c>
      <c r="T99" s="87">
        <v>139576.174148</v>
      </c>
      <c r="U99" s="87">
        <v>170062.714501</v>
      </c>
      <c r="V99" s="139">
        <v>140928.42121100004</v>
      </c>
      <c r="W99" s="139">
        <v>185544.33185200003</v>
      </c>
      <c r="X99" s="139">
        <v>240841.676274</v>
      </c>
      <c r="Y99" s="139">
        <v>236545.14090900004</v>
      </c>
      <c r="Z99" s="139">
        <v>251661.25011</v>
      </c>
      <c r="AA99" s="139">
        <v>242177.11707299997</v>
      </c>
      <c r="AB99" s="139">
        <v>207234.358616</v>
      </c>
      <c r="AC99" s="139">
        <v>198618.23504699997</v>
      </c>
      <c r="AD99" s="87">
        <v>233799.65123399996</v>
      </c>
      <c r="AE99" s="113">
        <f>+O99/N99*100-100</f>
        <v>-24.042355322391828</v>
      </c>
      <c r="AF99" s="113">
        <f t="shared" si="55"/>
        <v>24.528789701763515</v>
      </c>
      <c r="AG99" s="114">
        <f t="shared" si="55"/>
        <v>34.4997324378287</v>
      </c>
      <c r="AH99" s="115">
        <f t="shared" si="55"/>
        <v>40.66945367800551</v>
      </c>
      <c r="AI99" s="115">
        <f t="shared" si="46"/>
        <v>19.719531621595237</v>
      </c>
      <c r="AJ99" s="115">
        <f t="shared" si="46"/>
        <v>19.526601523311427</v>
      </c>
      <c r="AK99" s="115">
        <f t="shared" si="46"/>
        <v>21.842223817278096</v>
      </c>
      <c r="AL99" s="115"/>
      <c r="AM99" s="115">
        <f>+V99/U99*100-100</f>
        <v>-17.131499620881712</v>
      </c>
      <c r="AN99" s="115">
        <v>223046.87904100004</v>
      </c>
      <c r="AO99" s="115"/>
      <c r="AP99" s="115">
        <f>+W99/V99*100-100</f>
        <v>31.658561316173717</v>
      </c>
      <c r="AQ99" s="115">
        <f>+X99/W99*100-100</f>
        <v>29.802766740461806</v>
      </c>
      <c r="AR99" s="115">
        <f t="shared" si="56"/>
        <v>-1.7839667251409992</v>
      </c>
      <c r="AS99" s="115">
        <f t="shared" si="56"/>
        <v>6.390369780123777</v>
      </c>
      <c r="AT99" s="115">
        <f t="shared" si="56"/>
        <v>-3.768610794412936</v>
      </c>
      <c r="AU99" s="115">
        <f t="shared" si="56"/>
        <v>-14.428596260177244</v>
      </c>
      <c r="AV99" s="115"/>
      <c r="AW99" s="115">
        <f>+AC99/AB99*100-100</f>
        <v>-4.157671356498128</v>
      </c>
      <c r="AX99" s="115">
        <f>+AD99/AC99*100-100</f>
        <v>17.71308469168244</v>
      </c>
      <c r="AY99" s="143">
        <f>AN99/AD99*100-100</f>
        <v>-4.599139535173194</v>
      </c>
      <c r="AZ99" s="115"/>
      <c r="BA99" s="136">
        <v>174154.669307</v>
      </c>
      <c r="BB99" s="136">
        <v>148478.157476</v>
      </c>
      <c r="BC99" s="115"/>
      <c r="BD99" s="136">
        <f>+(BB99-BA99)/BA99*100</f>
        <v>-14.743510428501594</v>
      </c>
      <c r="BE99" s="85" t="s">
        <v>201</v>
      </c>
      <c r="BF99" s="86"/>
    </row>
    <row r="100" spans="1:59" ht="21.75" customHeight="1">
      <c r="A100" s="20" t="s">
        <v>208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45" t="s">
        <v>209</v>
      </c>
      <c r="BG100" s="2"/>
    </row>
    <row r="101" spans="1:59" ht="15.75" customHeight="1" hidden="1">
      <c r="A101" s="2"/>
      <c r="V101" s="3">
        <v>429.421059</v>
      </c>
      <c r="AC101" s="3">
        <v>6459.1135460000005</v>
      </c>
      <c r="BA101" s="3">
        <v>7787.974133000001</v>
      </c>
      <c r="BE101" s="2"/>
      <c r="BF101" s="30" t="s">
        <v>202</v>
      </c>
      <c r="BG101" s="2"/>
    </row>
    <row r="104" spans="9:56" ht="15.75">
      <c r="I104" s="2"/>
      <c r="K104" s="3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2"/>
      <c r="Z104" s="2"/>
      <c r="AA104" s="2"/>
      <c r="AB104" s="2"/>
      <c r="AC104" s="2"/>
      <c r="AD104" s="31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9:56" ht="15.75">
      <c r="I105" s="2"/>
      <c r="K105" s="30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2"/>
      <c r="Z105" s="2"/>
      <c r="AA105" s="2"/>
      <c r="AB105" s="2"/>
      <c r="AC105" s="2"/>
      <c r="AD105" s="18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9:56" ht="15.75">
      <c r="I106" s="2"/>
      <c r="K106" s="30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"/>
      <c r="Z106" s="2"/>
      <c r="AA106" s="2"/>
      <c r="AB106" s="2"/>
      <c r="AC106" s="2"/>
      <c r="AD106" s="19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77" spans="62:64" ht="16.5">
      <c r="BJ177" s="50"/>
      <c r="BK177" s="50"/>
      <c r="BL177" s="50"/>
    </row>
    <row r="178" spans="62:64" ht="16.5">
      <c r="BJ178" s="50"/>
      <c r="BK178" s="50"/>
      <c r="BL178" s="50"/>
    </row>
    <row r="179" spans="62:64" ht="16.5">
      <c r="BJ179" s="50"/>
      <c r="BK179" s="50"/>
      <c r="BL179" s="50"/>
    </row>
    <row r="180" spans="62:64" ht="16.5">
      <c r="BJ180" s="50"/>
      <c r="BK180" s="50"/>
      <c r="BL180" s="50"/>
    </row>
    <row r="181" spans="62:64" ht="16.5">
      <c r="BJ181" s="50"/>
      <c r="BK181" s="50"/>
      <c r="BL181" s="50"/>
    </row>
    <row r="182" spans="62:64" ht="16.5">
      <c r="BJ182" s="50"/>
      <c r="BK182" s="50"/>
      <c r="BL182" s="50"/>
    </row>
    <row r="183" spans="62:64" ht="16.5">
      <c r="BJ183" s="50"/>
      <c r="BK183" s="50"/>
      <c r="BL183" s="50"/>
    </row>
    <row r="185" spans="62:64" ht="16.5">
      <c r="BJ185" s="50"/>
      <c r="BK185" s="50"/>
      <c r="BL185" s="50"/>
    </row>
    <row r="188" spans="62:64" ht="16.5">
      <c r="BJ188" s="50"/>
      <c r="BK188" s="50"/>
      <c r="BL188" s="50"/>
    </row>
    <row r="189" spans="62:64" ht="16.5">
      <c r="BJ189" s="50"/>
      <c r="BK189" s="50"/>
      <c r="BL189" s="50"/>
    </row>
    <row r="190" spans="62:64" ht="16.5">
      <c r="BJ190" s="50"/>
      <c r="BK190" s="50"/>
      <c r="BL190" s="50"/>
    </row>
    <row r="191" spans="62:64" ht="16.5">
      <c r="BJ191" s="49"/>
      <c r="BK191" s="49"/>
      <c r="BL191" s="49"/>
    </row>
    <row r="192" spans="62:64" ht="16.5">
      <c r="BJ192" s="50"/>
      <c r="BK192" s="50"/>
      <c r="BL192" s="50"/>
    </row>
    <row r="193" spans="62:64" ht="16.5">
      <c r="BJ193" s="50"/>
      <c r="BK193" s="50"/>
      <c r="BL193" s="50"/>
    </row>
    <row r="194" spans="62:64" ht="15">
      <c r="BJ194" s="60"/>
      <c r="BK194" s="60"/>
      <c r="BL194" s="60"/>
    </row>
    <row r="195" spans="62:64" ht="15">
      <c r="BJ195" s="60"/>
      <c r="BK195" s="60"/>
      <c r="BL195" s="60"/>
    </row>
    <row r="196" spans="62:64" ht="15">
      <c r="BJ196" s="60"/>
      <c r="BK196" s="60"/>
      <c r="BL196" s="60"/>
    </row>
    <row r="197" spans="62:64" ht="15">
      <c r="BJ197" s="60"/>
      <c r="BK197" s="60"/>
      <c r="BL197" s="60"/>
    </row>
    <row r="198" spans="62:64" ht="15">
      <c r="BJ198" s="60"/>
      <c r="BK198" s="60"/>
      <c r="BL198" s="60"/>
    </row>
    <row r="199" spans="62:64" ht="15">
      <c r="BJ199" s="60"/>
      <c r="BK199" s="60"/>
      <c r="BL199" s="60"/>
    </row>
    <row r="200" spans="62:64" ht="15">
      <c r="BJ200" s="60"/>
      <c r="BK200" s="60"/>
      <c r="BL200" s="60"/>
    </row>
    <row r="201" spans="62:64" ht="15">
      <c r="BJ201" s="60"/>
      <c r="BK201" s="60"/>
      <c r="BL201" s="60"/>
    </row>
    <row r="202" spans="62:64" ht="15">
      <c r="BJ202" s="60"/>
      <c r="BK202" s="60"/>
      <c r="BL202" s="60"/>
    </row>
    <row r="203" spans="62:64" ht="16.5">
      <c r="BJ203" s="50"/>
      <c r="BK203" s="50"/>
      <c r="BL203" s="50"/>
    </row>
    <row r="204" spans="62:64" ht="16.5">
      <c r="BJ204" s="50"/>
      <c r="BK204" s="50"/>
      <c r="BL204" s="50"/>
    </row>
    <row r="205" spans="62:64" ht="16.5">
      <c r="BJ205" s="50"/>
      <c r="BK205" s="50"/>
      <c r="BL205" s="50"/>
    </row>
    <row r="206" spans="62:64" ht="16.5">
      <c r="BJ206" s="50"/>
      <c r="BK206" s="50"/>
      <c r="BL206" s="50"/>
    </row>
    <row r="207" spans="62:64" ht="16.5">
      <c r="BJ207" s="50"/>
      <c r="BK207" s="50"/>
      <c r="BL207" s="50"/>
    </row>
    <row r="208" spans="62:64" ht="16.5">
      <c r="BJ208" s="49"/>
      <c r="BK208" s="49"/>
      <c r="BL208" s="49"/>
    </row>
    <row r="209" spans="62:64" ht="16.5">
      <c r="BJ209" s="50"/>
      <c r="BK209" s="50"/>
      <c r="BL209" s="50"/>
    </row>
    <row r="210" spans="62:64" ht="16.5">
      <c r="BJ210" s="50"/>
      <c r="BK210" s="50"/>
      <c r="BL210" s="50"/>
    </row>
    <row r="211" spans="62:64" ht="16.5">
      <c r="BJ211" s="50"/>
      <c r="BK211" s="50"/>
      <c r="BL211" s="50"/>
    </row>
    <row r="212" spans="62:64" ht="16.5">
      <c r="BJ212" s="50"/>
      <c r="BK212" s="50"/>
      <c r="BL212" s="50"/>
    </row>
    <row r="213" spans="62:64" ht="16.5">
      <c r="BJ213" s="50"/>
      <c r="BK213" s="50"/>
      <c r="BL213" s="50"/>
    </row>
    <row r="214" spans="62:64" ht="16.5">
      <c r="BJ214" s="50"/>
      <c r="BK214" s="50"/>
      <c r="BL214" s="50"/>
    </row>
    <row r="215" spans="62:64" ht="16.5">
      <c r="BJ215" s="50"/>
      <c r="BK215" s="50"/>
      <c r="BL215" s="50"/>
    </row>
    <row r="216" spans="62:64" ht="16.5">
      <c r="BJ216" s="50"/>
      <c r="BK216" s="50"/>
      <c r="BL216" s="50"/>
    </row>
    <row r="217" spans="62:64" ht="16.5">
      <c r="BJ217" s="50"/>
      <c r="BK217" s="50"/>
      <c r="BL217" s="50"/>
    </row>
    <row r="218" spans="62:64" ht="16.5">
      <c r="BJ218" s="50"/>
      <c r="BK218" s="50"/>
      <c r="BL218" s="50"/>
    </row>
    <row r="219" spans="62:64" ht="16.5">
      <c r="BJ219" s="50"/>
      <c r="BK219" s="50"/>
      <c r="BL219" s="50"/>
    </row>
    <row r="220" spans="62:64" ht="16.5">
      <c r="BJ220" s="50"/>
      <c r="BK220" s="50"/>
      <c r="BL220" s="50"/>
    </row>
  </sheetData>
  <sheetProtection/>
  <mergeCells count="12">
    <mergeCell ref="AW3:AY3"/>
    <mergeCell ref="AW4:AY4"/>
    <mergeCell ref="M3:AN3"/>
    <mergeCell ref="M4:AN4"/>
    <mergeCell ref="BA62:BB62"/>
    <mergeCell ref="BA63:BB63"/>
    <mergeCell ref="BA3:BB3"/>
    <mergeCell ref="BA4:BB4"/>
    <mergeCell ref="M62:AD62"/>
    <mergeCell ref="M63:AD63"/>
    <mergeCell ref="AP62:AX62"/>
    <mergeCell ref="AP63:AX63"/>
  </mergeCells>
  <printOptions horizontalCentered="1" verticalCentered="1"/>
  <pageMargins left="0.53" right="0.36" top="0.19" bottom="0.1968503937007874" header="0.17" footer="0"/>
  <pageSetup fitToHeight="1" fitToWidth="1" horizontalDpi="300" verticalDpi="300" orientation="landscape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2020-02-20T13:36:17Z</cp:lastPrinted>
  <dcterms:created xsi:type="dcterms:W3CDTF">1998-01-22T08:26:28Z</dcterms:created>
  <dcterms:modified xsi:type="dcterms:W3CDTF">2020-07-02T08:11:38Z</dcterms:modified>
  <cp:category/>
  <cp:version/>
  <cp:contentType/>
  <cp:contentStatus/>
</cp:coreProperties>
</file>