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9.2'!$Y$107</definedName>
    <definedName name="_Regression_X" hidden="1">'T 9.2'!$W$107:$W$112</definedName>
    <definedName name="_Regression_Y" hidden="1">'T 9.2'!#REF!</definedName>
    <definedName name="_xlfn.COMPOUNDVALUE" hidden="1">#NAME?</definedName>
    <definedName name="T.II.1.A">'T 9.2'!$J$7843:$IV$7896</definedName>
    <definedName name="T.II.1.B">'T 9.2'!$J$7909:$IV$7962</definedName>
    <definedName name="T.II.2">'T 9.2'!$7979:$8006</definedName>
    <definedName name="_xlnm.Print_Area" localSheetId="0">'T 9.2'!$A$1:$V$21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<sst xmlns="http://schemas.openxmlformats.org/spreadsheetml/2006/main" count="35" uniqueCount="25">
  <si>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</si>
  <si>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</si>
  <si>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</si>
  <si>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</si>
  <si>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</si>
  <si>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</si>
  <si>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</si>
  <si>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</si>
  <si>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</si>
  <si>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</si>
  <si>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</si>
  <si>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</si>
  <si>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</si>
  <si>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</si>
  <si>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</si>
  <si>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</si>
  <si>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</si>
  <si>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</si>
  <si>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</si>
  <si>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</si>
  <si>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</si>
  <si>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Not: Kayıtlı işsizlere ait veriler Eylül ayı değerleridir.</t>
  </si>
  <si>
    <t>Ocak-Eylül</t>
  </si>
  <si>
    <t>January-September</t>
  </si>
  <si>
    <t xml:space="preserve">Note: The data of registered unemployed are September values. 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</si>
</sst>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52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0" fillId="0" borderId="18" xfId="0" applyFont="1" applyBorder="1" applyAlignment="1">
      <alignment/>
    </xf>
    <xf numFmtId="189" fontId="47" fillId="0" borderId="14" xfId="0" applyNumberFormat="1" applyFont="1" applyBorder="1" applyAlignment="1" applyProtection="1">
      <alignment horizontal="center"/>
      <protection/>
    </xf>
    <xf numFmtId="191" fontId="48" fillId="0" borderId="14" xfId="0" applyNumberFormat="1" applyFont="1" applyBorder="1" applyAlignment="1" applyProtection="1">
      <alignment/>
      <protection/>
    </xf>
    <xf numFmtId="190" fontId="48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7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8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47" fillId="0" borderId="19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7" fillId="0" borderId="19" xfId="0" applyNumberFormat="1" applyFont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112"/>
  <sheetViews>
    <sheetView tabSelected="1" defaultGridColor="0" zoomScale="70" zoomScaleNormal="70" zoomScaleSheetLayoutView="80" zoomScalePageLayoutView="0" colorId="22" workbookViewId="0" topLeftCell="A4">
      <selection activeCell="V23" sqref="V23"/>
    </sheetView>
  </sheetViews>
  <sheetFormatPr defaultColWidth="17.75" defaultRowHeight="19.5" customHeight="1"/>
  <cols>
    <col min="1" max="1" width="22.08203125" style="12" customWidth="1"/>
    <col min="2" max="5" width="10.75" style="12" customWidth="1"/>
    <col min="6" max="6" width="1.75" style="22" customWidth="1"/>
    <col min="7" max="8" width="10.75" style="12" customWidth="1"/>
    <col min="9" max="9" width="0.58203125" style="12" customWidth="1"/>
    <col min="10" max="16" width="7.75" style="12" hidden="1" customWidth="1"/>
    <col min="17" max="19" width="7.75" style="12" customWidth="1"/>
    <col min="20" max="20" width="1.75" style="12" customWidth="1"/>
    <col min="21" max="21" width="19.25" style="12" customWidth="1"/>
    <col min="22" max="22" width="25.75" style="12" customWidth="1"/>
    <col min="23" max="23" width="3.75" style="12" customWidth="1"/>
    <col min="24" max="24" width="39.75" style="12" customWidth="1"/>
    <col min="25" max="30" width="9.75" style="12" customWidth="1"/>
    <col min="31" max="16384" width="17.75" style="12" customWidth="1"/>
  </cols>
  <sheetData>
    <row r="1" spans="1:35" ht="19.5" customHeight="1">
      <c r="A1" s="19" t="s">
        <v>16</v>
      </c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9.5" customHeight="1">
      <c r="A2" s="19" t="s">
        <v>17</v>
      </c>
      <c r="B2" s="1"/>
      <c r="C2" s="1"/>
      <c r="D2" s="1"/>
      <c r="E2" s="1"/>
      <c r="F2" s="1"/>
      <c r="G2" s="1"/>
      <c r="H2" s="1"/>
      <c r="I2" s="1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9.5" customHeight="1">
      <c r="A3" s="3"/>
      <c r="B3" s="4"/>
      <c r="C3" s="4"/>
      <c r="D3" s="4"/>
      <c r="E3" s="4"/>
      <c r="F3" s="23"/>
      <c r="G3" s="4"/>
      <c r="H3" s="4"/>
      <c r="I3" s="4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"/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9.5" customHeight="1">
      <c r="A4" s="6"/>
      <c r="B4" s="34"/>
      <c r="C4" s="34"/>
      <c r="D4" s="34"/>
      <c r="E4" s="34"/>
      <c r="F4" s="35"/>
      <c r="G4" s="34"/>
      <c r="H4" s="34"/>
      <c r="I4" s="34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9.5" customHeight="1">
      <c r="A5" s="6"/>
      <c r="B5" s="47" t="s">
        <v>15</v>
      </c>
      <c r="C5" s="47"/>
      <c r="D5" s="47"/>
      <c r="E5" s="47"/>
      <c r="F5" s="30"/>
      <c r="G5" s="51" t="s">
        <v>22</v>
      </c>
      <c r="H5" s="51"/>
      <c r="I5" s="34"/>
      <c r="J5" s="47"/>
      <c r="K5" s="47"/>
      <c r="L5" s="47"/>
      <c r="M5" s="47"/>
      <c r="N5" s="47"/>
      <c r="O5" s="47"/>
      <c r="P5" s="47"/>
      <c r="Q5" s="47"/>
      <c r="R5" s="47"/>
      <c r="S5" s="44"/>
      <c r="T5" s="20"/>
      <c r="U5" s="45" t="str">
        <f>+G5</f>
        <v>Ocak-Eylül</v>
      </c>
      <c r="V5" s="8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9.5" customHeight="1">
      <c r="A6" s="6"/>
      <c r="B6" s="47" t="s">
        <v>13</v>
      </c>
      <c r="C6" s="47"/>
      <c r="D6" s="47"/>
      <c r="E6" s="47"/>
      <c r="F6" s="35"/>
      <c r="G6" s="51" t="s">
        <v>23</v>
      </c>
      <c r="H6" s="51"/>
      <c r="I6" s="34"/>
      <c r="J6" s="48"/>
      <c r="K6" s="48"/>
      <c r="L6" s="48"/>
      <c r="M6" s="48"/>
      <c r="N6" s="48"/>
      <c r="O6" s="48"/>
      <c r="P6" s="48"/>
      <c r="Q6" s="48"/>
      <c r="R6" s="48"/>
      <c r="S6" s="44"/>
      <c r="T6" s="20"/>
      <c r="U6" s="45" t="str">
        <f>+G6</f>
        <v>January-September</v>
      </c>
      <c r="V6" s="8"/>
      <c r="W6" s="1" t="s">
        <v>0</v>
      </c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9.5" customHeight="1">
      <c r="A7" s="9"/>
      <c r="B7" s="27">
        <v>2016</v>
      </c>
      <c r="C7" s="27">
        <v>2017</v>
      </c>
      <c r="D7" s="27">
        <v>2018</v>
      </c>
      <c r="E7" s="27">
        <v>2019</v>
      </c>
      <c r="F7" s="25"/>
      <c r="G7" s="31">
        <v>2019</v>
      </c>
      <c r="H7" s="31">
        <v>2020</v>
      </c>
      <c r="I7" s="21"/>
      <c r="J7" s="27">
        <v>2008</v>
      </c>
      <c r="K7" s="27">
        <v>2009</v>
      </c>
      <c r="L7" s="27">
        <v>2010</v>
      </c>
      <c r="M7" s="27">
        <v>2011</v>
      </c>
      <c r="N7" s="27">
        <v>2012</v>
      </c>
      <c r="O7" s="27">
        <v>2013</v>
      </c>
      <c r="P7" s="27">
        <v>2014</v>
      </c>
      <c r="Q7" s="27">
        <f>+C7</f>
        <v>2017</v>
      </c>
      <c r="R7" s="27">
        <f>+D7</f>
        <v>2018</v>
      </c>
      <c r="S7" s="27">
        <f>+E7</f>
        <v>2019</v>
      </c>
      <c r="T7" s="26"/>
      <c r="U7" s="31">
        <f>+H7</f>
        <v>2020</v>
      </c>
      <c r="V7" s="10"/>
      <c r="W7" s="1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9.5" customHeight="1">
      <c r="A8" s="6"/>
      <c r="B8" s="34"/>
      <c r="C8" s="34"/>
      <c r="D8" s="34"/>
      <c r="E8" s="34"/>
      <c r="F8" s="35"/>
      <c r="G8" s="37"/>
      <c r="H8" s="37"/>
      <c r="I8" s="34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  <c r="V8" s="8"/>
      <c r="W8" s="1"/>
      <c r="X8" s="1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9.5" customHeight="1">
      <c r="A9" s="6" t="s">
        <v>20</v>
      </c>
      <c r="B9" s="42"/>
      <c r="C9" s="42"/>
      <c r="D9" s="42"/>
      <c r="E9" s="42"/>
      <c r="F9" s="35"/>
      <c r="G9" s="43"/>
      <c r="H9" s="43"/>
      <c r="I9" s="42"/>
      <c r="J9" s="40"/>
      <c r="K9" s="40"/>
      <c r="L9" s="40"/>
      <c r="M9" s="40"/>
      <c r="N9" s="40"/>
      <c r="O9" s="40"/>
      <c r="P9" s="40"/>
      <c r="Q9" s="40"/>
      <c r="R9" s="40"/>
      <c r="S9" s="40"/>
      <c r="T9" s="36"/>
      <c r="U9" s="41"/>
      <c r="V9" s="8" t="s">
        <v>9</v>
      </c>
      <c r="W9" s="1"/>
      <c r="X9" s="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9.5" customHeight="1">
      <c r="A10" s="13" t="s">
        <v>1</v>
      </c>
      <c r="B10" s="38">
        <v>2105436</v>
      </c>
      <c r="C10" s="38">
        <v>2691257</v>
      </c>
      <c r="D10" s="38">
        <v>2393986</v>
      </c>
      <c r="E10" s="38">
        <f>_xlfn.COMPOUNDVALUE(1)</f>
        <v>2152048</v>
      </c>
      <c r="F10" s="35"/>
      <c r="G10" s="38">
        <f>_xlfn.COMPOUNDVALUE(3)</f>
        <v>1623911</v>
      </c>
      <c r="H10" s="38">
        <f>_xlfn.COMPOUNDVALUE(4)</f>
        <v>1085655</v>
      </c>
      <c r="I10" s="38"/>
      <c r="J10" s="40" t="e">
        <f>#REF!/#REF!*100-100</f>
        <v>#REF!</v>
      </c>
      <c r="K10" s="40" t="e">
        <f>#REF!/#REF!*100-100</f>
        <v>#REF!</v>
      </c>
      <c r="L10" s="40" t="e">
        <f>#REF!/#REF!*100-100</f>
        <v>#REF!</v>
      </c>
      <c r="M10" s="40" t="e">
        <f>#REF!/#REF!*100-100</f>
        <v>#REF!</v>
      </c>
      <c r="N10" s="40" t="e">
        <f>#REF!/#REF!*100-100</f>
        <v>#REF!</v>
      </c>
      <c r="O10" s="40" t="e">
        <f>#REF!/#REF!*100-100</f>
        <v>#REF!</v>
      </c>
      <c r="P10" s="40" t="e">
        <f>#REF!/#REF!*100-100</f>
        <v>#REF!</v>
      </c>
      <c r="Q10" s="40">
        <f>C10/B10*100-100</f>
        <v>27.82421313210186</v>
      </c>
      <c r="R10" s="40">
        <f>D10/C10*100-100</f>
        <v>-11.04580499001024</v>
      </c>
      <c r="S10" s="40">
        <f>E10/D10*100-100</f>
        <v>-10.106074137442747</v>
      </c>
      <c r="T10" s="36"/>
      <c r="U10" s="41">
        <f aca="true" t="shared" si="0" ref="U10:U16">H10/G10*100-100</f>
        <v>-33.14565884460417</v>
      </c>
      <c r="V10" s="14" t="s">
        <v>6</v>
      </c>
      <c r="W10" s="1"/>
      <c r="X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9.5" customHeight="1">
      <c r="A11" s="6" t="s">
        <v>3</v>
      </c>
      <c r="B11" s="42"/>
      <c r="C11" s="42"/>
      <c r="D11" s="42"/>
      <c r="E11" s="42"/>
      <c r="F11" s="35"/>
      <c r="G11" s="42"/>
      <c r="H11" s="42"/>
      <c r="I11" s="42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36"/>
      <c r="U11" s="41"/>
      <c r="V11" s="8" t="s">
        <v>10</v>
      </c>
      <c r="W11" s="1"/>
      <c r="X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9.5" customHeight="1">
      <c r="A12" s="13" t="s">
        <v>1</v>
      </c>
      <c r="B12" s="38">
        <v>2151120</v>
      </c>
      <c r="C12" s="38">
        <v>1057249</v>
      </c>
      <c r="D12" s="38">
        <v>1247188</v>
      </c>
      <c r="E12" s="38">
        <f>_xlfn.COMPOUNDVALUE(2)</f>
        <v>1490276</v>
      </c>
      <c r="F12" s="35"/>
      <c r="G12" s="38">
        <f>_xlfn.COMPOUNDVALUE(5)</f>
        <v>1129729</v>
      </c>
      <c r="H12" s="38">
        <f>_xlfn.COMPOUNDVALUE(6)</f>
        <v>627078</v>
      </c>
      <c r="I12" s="38"/>
      <c r="J12" s="40" t="e">
        <f>#REF!/#REF!*100-100</f>
        <v>#REF!</v>
      </c>
      <c r="K12" s="40" t="e">
        <f>#REF!/#REF!*100-100</f>
        <v>#REF!</v>
      </c>
      <c r="L12" s="40" t="e">
        <f>#REF!/#REF!*100-100</f>
        <v>#REF!</v>
      </c>
      <c r="M12" s="40" t="e">
        <f>#REF!/#REF!*100-100</f>
        <v>#REF!</v>
      </c>
      <c r="N12" s="40" t="e">
        <f>#REF!/#REF!*100-100</f>
        <v>#REF!</v>
      </c>
      <c r="O12" s="40" t="e">
        <f>#REF!/#REF!*100-100</f>
        <v>#REF!</v>
      </c>
      <c r="P12" s="40" t="e">
        <f>#REF!/#REF!*100-100</f>
        <v>#REF!</v>
      </c>
      <c r="Q12" s="40">
        <f>C12/B12*100-100</f>
        <v>-50.851230986648815</v>
      </c>
      <c r="R12" s="40">
        <f>D12/C12*100-100</f>
        <v>17.965398879544935</v>
      </c>
      <c r="S12" s="40">
        <f>E12/D12*100-100</f>
        <v>19.490886698717432</v>
      </c>
      <c r="T12" s="36"/>
      <c r="U12" s="41">
        <f t="shared" si="0"/>
        <v>-44.49305984001472</v>
      </c>
      <c r="V12" s="14" t="s">
        <v>6</v>
      </c>
      <c r="W12" s="1"/>
      <c r="X12" s="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9.5" customHeight="1">
      <c r="A13" s="6" t="s">
        <v>14</v>
      </c>
      <c r="B13" s="42"/>
      <c r="C13" s="42"/>
      <c r="D13" s="42"/>
      <c r="E13" s="42"/>
      <c r="F13" s="35"/>
      <c r="G13" s="42"/>
      <c r="H13" s="42"/>
      <c r="I13" s="42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6"/>
      <c r="U13" s="41"/>
      <c r="V13" s="8" t="s">
        <v>11</v>
      </c>
      <c r="W13" s="1"/>
      <c r="X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9.5" customHeight="1">
      <c r="A14" s="13" t="s">
        <v>1</v>
      </c>
      <c r="B14" s="38">
        <v>2372038</v>
      </c>
      <c r="C14" s="38">
        <v>2599292</v>
      </c>
      <c r="D14" s="38">
        <v>3509603</v>
      </c>
      <c r="E14" s="38">
        <v>3872211</v>
      </c>
      <c r="F14" s="35"/>
      <c r="G14" s="38">
        <v>4053670</v>
      </c>
      <c r="H14" s="38">
        <f>_xlfn.COMPOUNDVALUE(9)</f>
        <v>3131134</v>
      </c>
      <c r="I14" s="38"/>
      <c r="J14" s="40" t="e">
        <f>#REF!/#REF!*100-100</f>
        <v>#REF!</v>
      </c>
      <c r="K14" s="40" t="e">
        <f>#REF!/#REF!*100-100</f>
        <v>#REF!</v>
      </c>
      <c r="L14" s="40" t="e">
        <f>#REF!/#REF!*100-100</f>
        <v>#REF!</v>
      </c>
      <c r="M14" s="40" t="e">
        <f>#REF!/#REF!*100-100</f>
        <v>#REF!</v>
      </c>
      <c r="N14" s="40" t="e">
        <f>#REF!/#REF!*100-100</f>
        <v>#REF!</v>
      </c>
      <c r="O14" s="40" t="e">
        <f>#REF!/#REF!*100-100</f>
        <v>#REF!</v>
      </c>
      <c r="P14" s="40" t="e">
        <f>#REF!/#REF!*100-100</f>
        <v>#REF!</v>
      </c>
      <c r="Q14" s="40">
        <f aca="true" t="shared" si="1" ref="Q14:R16">C14/B14*100-100</f>
        <v>9.580537917183449</v>
      </c>
      <c r="R14" s="40">
        <f t="shared" si="1"/>
        <v>35.02149816180713</v>
      </c>
      <c r="S14" s="40">
        <f>E14/D14*100-100</f>
        <v>10.331880842363077</v>
      </c>
      <c r="T14" s="36"/>
      <c r="U14" s="41">
        <f t="shared" si="0"/>
        <v>-22.7580439453631</v>
      </c>
      <c r="V14" s="14" t="s">
        <v>6</v>
      </c>
      <c r="W14" s="1"/>
      <c r="X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9.5" customHeight="1">
      <c r="A15" s="13" t="s">
        <v>2</v>
      </c>
      <c r="B15" s="38">
        <v>1236571</v>
      </c>
      <c r="C15" s="38">
        <v>1330437</v>
      </c>
      <c r="D15" s="38">
        <v>1805439</v>
      </c>
      <c r="E15" s="38">
        <v>1933516</v>
      </c>
      <c r="F15" s="35"/>
      <c r="G15" s="38">
        <v>2000859</v>
      </c>
      <c r="H15" s="38">
        <f>_xlfn.COMPOUNDVALUE(11)</f>
        <v>1667780</v>
      </c>
      <c r="I15" s="38"/>
      <c r="J15" s="40" t="e">
        <f>#REF!/#REF!*100-100</f>
        <v>#REF!</v>
      </c>
      <c r="K15" s="40" t="e">
        <f>#REF!/#REF!*100-100</f>
        <v>#REF!</v>
      </c>
      <c r="L15" s="40" t="e">
        <f>#REF!/#REF!*100-100</f>
        <v>#REF!</v>
      </c>
      <c r="M15" s="40" t="e">
        <f>#REF!/#REF!*100-100</f>
        <v>#REF!</v>
      </c>
      <c r="N15" s="40" t="e">
        <f>#REF!/#REF!*100-100</f>
        <v>#REF!</v>
      </c>
      <c r="O15" s="40" t="e">
        <f>#REF!/#REF!*100-100</f>
        <v>#REF!</v>
      </c>
      <c r="P15" s="40" t="e">
        <f>#REF!/#REF!*100-100</f>
        <v>#REF!</v>
      </c>
      <c r="Q15" s="40">
        <f t="shared" si="1"/>
        <v>7.590829802736749</v>
      </c>
      <c r="R15" s="40">
        <f t="shared" si="1"/>
        <v>35.702705201373675</v>
      </c>
      <c r="S15" s="40">
        <f>E15/D15*100-100</f>
        <v>7.093953326587041</v>
      </c>
      <c r="T15" s="36"/>
      <c r="U15" s="41">
        <f t="shared" si="0"/>
        <v>-16.6468001993144</v>
      </c>
      <c r="V15" s="14" t="s">
        <v>7</v>
      </c>
      <c r="W15" s="1"/>
      <c r="X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9.5" customHeight="1">
      <c r="A16" s="13" t="s">
        <v>4</v>
      </c>
      <c r="B16" s="38">
        <v>1135467</v>
      </c>
      <c r="C16" s="38">
        <v>1268855</v>
      </c>
      <c r="D16" s="38">
        <v>1704164</v>
      </c>
      <c r="E16" s="38">
        <v>1938695</v>
      </c>
      <c r="F16" s="35"/>
      <c r="G16" s="38">
        <v>2052811</v>
      </c>
      <c r="H16" s="38">
        <f>_xlfn.COMPOUNDVALUE(10)</f>
        <v>1463354</v>
      </c>
      <c r="I16" s="38"/>
      <c r="J16" s="40" t="e">
        <f>#REF!/#REF!*100-100</f>
        <v>#REF!</v>
      </c>
      <c r="K16" s="40" t="e">
        <f>#REF!/#REF!*100-100</f>
        <v>#REF!</v>
      </c>
      <c r="L16" s="40" t="e">
        <f>#REF!/#REF!*100-100</f>
        <v>#REF!</v>
      </c>
      <c r="M16" s="40" t="e">
        <f>#REF!/#REF!*100-100</f>
        <v>#REF!</v>
      </c>
      <c r="N16" s="40" t="e">
        <f>#REF!/#REF!*100-100</f>
        <v>#REF!</v>
      </c>
      <c r="O16" s="40" t="e">
        <f>#REF!/#REF!*100-100</f>
        <v>#REF!</v>
      </c>
      <c r="P16" s="40" t="e">
        <f>#REF!/#REF!*100-100</f>
        <v>#REF!</v>
      </c>
      <c r="Q16" s="40">
        <f t="shared" si="1"/>
        <v>11.747413178894675</v>
      </c>
      <c r="R16" s="40">
        <f t="shared" si="1"/>
        <v>34.30722974650374</v>
      </c>
      <c r="S16" s="40">
        <f>E16/D16*100-100</f>
        <v>13.762231803981308</v>
      </c>
      <c r="T16" s="36"/>
      <c r="U16" s="41">
        <f t="shared" si="0"/>
        <v>-28.714625944619357</v>
      </c>
      <c r="V16" s="14" t="s">
        <v>8</v>
      </c>
      <c r="W16" s="1"/>
      <c r="X16" s="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9.5" customHeight="1">
      <c r="A17" s="6" t="s">
        <v>5</v>
      </c>
      <c r="B17" s="38"/>
      <c r="C17" s="38"/>
      <c r="D17" s="38"/>
      <c r="E17" s="38"/>
      <c r="F17" s="35"/>
      <c r="G17" s="43"/>
      <c r="H17" s="39"/>
      <c r="I17" s="42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6"/>
      <c r="U17" s="41"/>
      <c r="V17" s="8" t="s">
        <v>12</v>
      </c>
      <c r="W17" s="1"/>
      <c r="X17" s="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9.5" customHeight="1">
      <c r="A18" s="13" t="s">
        <v>1</v>
      </c>
      <c r="B18" s="38">
        <v>23917</v>
      </c>
      <c r="C18" s="38">
        <v>19834</v>
      </c>
      <c r="D18" s="38">
        <v>25076</v>
      </c>
      <c r="E18" s="38">
        <v>19991</v>
      </c>
      <c r="F18" s="35"/>
      <c r="G18" s="39">
        <f>_xlfn.COMPOUNDVALUE(7)</f>
        <v>14271</v>
      </c>
      <c r="H18" s="39">
        <f>_xlfn.COMPOUNDVALUE(8)</f>
        <v>7600</v>
      </c>
      <c r="I18" s="38"/>
      <c r="J18" s="40" t="e">
        <f>#REF!/#REF!*100-100</f>
        <v>#REF!</v>
      </c>
      <c r="K18" s="40" t="e">
        <f>#REF!/#REF!*100-100</f>
        <v>#REF!</v>
      </c>
      <c r="L18" s="40" t="e">
        <f>#REF!/#REF!*100-100</f>
        <v>#REF!</v>
      </c>
      <c r="M18" s="40" t="e">
        <f>#REF!/#REF!*100-100</f>
        <v>#REF!</v>
      </c>
      <c r="N18" s="40" t="e">
        <f>#REF!/#REF!*100-100</f>
        <v>#REF!</v>
      </c>
      <c r="O18" s="40" t="e">
        <f>#REF!/#REF!*100-100</f>
        <v>#REF!</v>
      </c>
      <c r="P18" s="40" t="e">
        <f>#REF!/#REF!*100-100</f>
        <v>#REF!</v>
      </c>
      <c r="Q18" s="40">
        <f aca="true" t="shared" si="2" ref="Q18:R20">C18/B18*100-100</f>
        <v>-17.071539072626166</v>
      </c>
      <c r="R18" s="40">
        <f t="shared" si="2"/>
        <v>26.429363718866597</v>
      </c>
      <c r="S18" s="40">
        <f>E18/D18*100-100</f>
        <v>-20.278353804434516</v>
      </c>
      <c r="T18" s="36"/>
      <c r="U18" s="41"/>
      <c r="V18" s="14" t="s">
        <v>6</v>
      </c>
      <c r="W18" s="1"/>
      <c r="X18" s="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9.5" customHeight="1">
      <c r="A19" s="13" t="s">
        <v>2</v>
      </c>
      <c r="B19" s="38">
        <v>23830</v>
      </c>
      <c r="C19" s="38">
        <v>19719</v>
      </c>
      <c r="D19" s="38">
        <v>24937</v>
      </c>
      <c r="E19" s="38"/>
      <c r="F19" s="35"/>
      <c r="G19" s="39"/>
      <c r="H19" s="39"/>
      <c r="I19" s="38"/>
      <c r="J19" s="40" t="e">
        <f>#REF!/#REF!*100-100</f>
        <v>#REF!</v>
      </c>
      <c r="K19" s="40" t="e">
        <f>#REF!/#REF!*100-100</f>
        <v>#REF!</v>
      </c>
      <c r="L19" s="40" t="e">
        <f>#REF!/#REF!*100-100</f>
        <v>#REF!</v>
      </c>
      <c r="M19" s="40" t="e">
        <f>#REF!/#REF!*100-100</f>
        <v>#REF!</v>
      </c>
      <c r="N19" s="40" t="e">
        <f>#REF!/#REF!*100-100</f>
        <v>#REF!</v>
      </c>
      <c r="O19" s="40" t="e">
        <f>#REF!/#REF!*100-100</f>
        <v>#REF!</v>
      </c>
      <c r="P19" s="40" t="e">
        <f>#REF!/#REF!*100-100</f>
        <v>#REF!</v>
      </c>
      <c r="Q19" s="40">
        <f t="shared" si="2"/>
        <v>-17.25136382710869</v>
      </c>
      <c r="R19" s="40">
        <f t="shared" si="2"/>
        <v>26.461788123129978</v>
      </c>
      <c r="S19" s="40"/>
      <c r="T19" s="36"/>
      <c r="U19" s="41"/>
      <c r="V19" s="14" t="s">
        <v>7</v>
      </c>
      <c r="W19" s="1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9.5" customHeight="1">
      <c r="A20" s="15" t="s">
        <v>4</v>
      </c>
      <c r="B20" s="16">
        <v>87</v>
      </c>
      <c r="C20" s="16">
        <v>115</v>
      </c>
      <c r="D20" s="16">
        <v>138</v>
      </c>
      <c r="E20" s="16"/>
      <c r="F20" s="7"/>
      <c r="G20" s="32"/>
      <c r="H20" s="32"/>
      <c r="I20" s="16"/>
      <c r="J20" s="17" t="e">
        <f>#REF!/#REF!*100-100</f>
        <v>#REF!</v>
      </c>
      <c r="K20" s="17" t="e">
        <f>#REF!/#REF!*100-100</f>
        <v>#REF!</v>
      </c>
      <c r="L20" s="17" t="e">
        <f>#REF!/#REF!*100-100</f>
        <v>#REF!</v>
      </c>
      <c r="M20" s="17" t="e">
        <f>#REF!/#REF!*100-100</f>
        <v>#REF!</v>
      </c>
      <c r="N20" s="17" t="e">
        <f>#REF!/#REF!*100-100</f>
        <v>#REF!</v>
      </c>
      <c r="O20" s="17" t="e">
        <f>#REF!/#REF!*100-100</f>
        <v>#REF!</v>
      </c>
      <c r="P20" s="17" t="e">
        <f>#REF!/#REF!*100-100</f>
        <v>#REF!</v>
      </c>
      <c r="Q20" s="17">
        <f t="shared" si="2"/>
        <v>32.183908045977006</v>
      </c>
      <c r="R20" s="17">
        <f t="shared" si="2"/>
        <v>20</v>
      </c>
      <c r="S20" s="17"/>
      <c r="T20" s="24"/>
      <c r="U20" s="33"/>
      <c r="V20" s="18" t="s">
        <v>8</v>
      </c>
      <c r="W20" s="1"/>
      <c r="X20" s="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6.5" customHeight="1">
      <c r="A21" s="28" t="s">
        <v>19</v>
      </c>
      <c r="B21" s="1"/>
      <c r="C21" s="1"/>
      <c r="D21" s="1"/>
      <c r="E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1"/>
      <c r="U21" s="11"/>
      <c r="V21" s="29" t="s">
        <v>18</v>
      </c>
      <c r="W21" s="1"/>
      <c r="X21" s="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9.5" customHeight="1">
      <c r="A22" s="2" t="s">
        <v>21</v>
      </c>
      <c r="B22" s="2"/>
      <c r="C22" s="2"/>
      <c r="D22" s="2"/>
      <c r="E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6" t="s">
        <v>24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9.5" customHeight="1">
      <c r="A23" s="2"/>
      <c r="B23" s="2"/>
      <c r="C23" s="2"/>
      <c r="D23" s="2"/>
      <c r="E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9.5" customHeight="1">
      <c r="A24" s="2"/>
      <c r="B24" s="2"/>
      <c r="C24" s="2"/>
      <c r="D24" s="2"/>
      <c r="E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9.5" customHeight="1">
      <c r="A25" s="2"/>
      <c r="B25" s="2"/>
      <c r="C25" s="2"/>
      <c r="D25" s="2"/>
      <c r="E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9.5" customHeight="1">
      <c r="A26" s="2"/>
      <c r="B26" s="2"/>
      <c r="C26" s="2"/>
      <c r="D26" s="2"/>
      <c r="E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9.5" customHeight="1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9.5" customHeight="1">
      <c r="A28" s="2"/>
      <c r="B28" s="2"/>
      <c r="C28" s="2"/>
      <c r="D28" s="2"/>
      <c r="E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9.5" customHeight="1">
      <c r="A29" s="2"/>
      <c r="B29" s="2"/>
      <c r="C29" s="2"/>
      <c r="D29" s="2"/>
      <c r="E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107" spans="22:24" ht="19.5" customHeight="1">
      <c r="V107" s="2"/>
      <c r="W107" s="2"/>
      <c r="X107" s="2"/>
    </row>
    <row r="108" spans="22:24" ht="19.5" customHeight="1">
      <c r="V108" s="2"/>
      <c r="W108" s="2"/>
      <c r="X108" s="2"/>
    </row>
    <row r="109" spans="22:24" ht="19.5" customHeight="1">
      <c r="V109" s="2"/>
      <c r="W109" s="2"/>
      <c r="X109" s="2"/>
    </row>
    <row r="110" spans="22:24" ht="19.5" customHeight="1">
      <c r="V110" s="2"/>
      <c r="W110" s="2"/>
      <c r="X110" s="2"/>
    </row>
    <row r="111" spans="22:24" ht="19.5" customHeight="1">
      <c r="V111" s="2"/>
      <c r="W111" s="2"/>
      <c r="X111" s="2"/>
    </row>
    <row r="112" spans="22:24" ht="19.5" customHeight="1">
      <c r="V112" s="2"/>
      <c r="W112" s="2"/>
      <c r="X112" s="2"/>
    </row>
  </sheetData>
  <sheetProtection/>
  <mergeCells count="8">
    <mergeCell ref="B5:E5"/>
    <mergeCell ref="B6:E6"/>
    <mergeCell ref="J5:R5"/>
    <mergeCell ref="J6:R6"/>
    <mergeCell ref="J3:U3"/>
    <mergeCell ref="J4:U4"/>
    <mergeCell ref="G5:H5"/>
    <mergeCell ref="G6:H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2020-02-20T13:19:42Z</cp:lastPrinted>
  <dcterms:created xsi:type="dcterms:W3CDTF">1997-09-03T09:23:15Z</dcterms:created>
  <dcterms:modified xsi:type="dcterms:W3CDTF">2020-12-09T06:48:59Z</dcterms:modified>
  <cp:category/>
  <cp:version/>
  <cp:contentType/>
  <cp:contentStatus/>
</cp:coreProperties>
</file>