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7.9'!$A$34:$CV$58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<sst xmlns="http://schemas.openxmlformats.org/spreadsheetml/2006/main" count="748" uniqueCount="127">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</sst>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8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R110"/>
  <sheetViews>
    <sheetView tabSelected="1" defaultGridColor="0" view="pageBreakPreview" zoomScale="70" zoomScaleNormal="70" zoomScaleSheetLayoutView="70" colorId="22" workbookViewId="0" topLeftCell="CM38">
      <selection activeCell="CT52" sqref="CT52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customWidth="1"/>
    <col min="91" max="92" width="11.10546875" style="1" customWidth="1"/>
    <col min="93" max="93" width="16.99609375" style="1" customWidth="1"/>
    <col min="94" max="98" width="14.3359375" style="1" customWidth="1"/>
    <col min="99" max="99" width="15.4453125" style="1" bestFit="1" customWidth="1"/>
    <col min="100" max="102" width="11.10546875" style="1" customWidth="1"/>
    <col min="103" max="103" width="14.3359375" style="1" customWidth="1"/>
    <col min="104" max="104" width="14.4453125" style="1" customWidth="1"/>
    <col min="105" max="105" width="15.77734375" style="1" customWidth="1"/>
    <col min="106" max="106" width="11.10546875" style="1" customWidth="1"/>
    <col min="107" max="107" width="11.77734375" style="1" customWidth="1"/>
    <col min="108" max="108" width="12.77734375" style="1" customWidth="1"/>
    <col min="109" max="109" width="11.77734375" style="1" customWidth="1"/>
    <col min="110" max="110" width="13.3359375" style="1" customWidth="1"/>
    <col min="111" max="111" width="12.3359375" style="1" bestFit="1" customWidth="1"/>
    <col min="112" max="112" width="20.21484375" style="1" bestFit="1" customWidth="1"/>
    <col min="113" max="113" width="14.77734375" style="1" bestFit="1" customWidth="1"/>
    <col min="114" max="114" width="16.3359375" style="1" bestFit="1" customWidth="1"/>
    <col min="115" max="115" width="13.4453125" style="1" bestFit="1" customWidth="1"/>
    <col min="116" max="116" width="14.5546875" style="1" bestFit="1" customWidth="1"/>
    <col min="117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0" ht="20.2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E2" s="41" t="s">
        <v>61</v>
      </c>
      <c r="DF2" s="41" t="s">
        <v>61</v>
      </c>
    </row>
    <row r="3" spans="1:110" ht="20.25" customHeight="1">
      <c r="A3" s="3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E3" s="41" t="s">
        <v>95</v>
      </c>
      <c r="DF3" s="41" t="s">
        <v>95</v>
      </c>
    </row>
    <row r="4" spans="1:115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6"/>
      <c r="DA4" s="123"/>
      <c r="DB4" s="123"/>
      <c r="DC4" s="123"/>
      <c r="DD4" s="123"/>
      <c r="DE4" s="125"/>
      <c r="DF4" s="125"/>
      <c r="DH4" s="3"/>
      <c r="DI4" s="2"/>
      <c r="DJ4" s="2"/>
      <c r="DK4" s="2"/>
    </row>
    <row r="5" spans="1:122" ht="21.75" customHeight="1">
      <c r="A5" s="49"/>
      <c r="B5" s="42"/>
      <c r="C5" s="42"/>
      <c r="D5" s="43" t="s">
        <v>5</v>
      </c>
      <c r="E5" s="43"/>
      <c r="F5" s="42"/>
      <c r="G5" s="42"/>
      <c r="H5" s="43" t="s">
        <v>77</v>
      </c>
      <c r="I5" s="42"/>
      <c r="J5" s="43"/>
      <c r="K5" s="42"/>
      <c r="L5" s="43">
        <v>1999</v>
      </c>
      <c r="M5" s="43" t="s">
        <v>79</v>
      </c>
      <c r="N5" s="42"/>
      <c r="O5" s="42"/>
      <c r="P5" s="42"/>
      <c r="Q5" s="42"/>
      <c r="R5" s="43" t="s">
        <v>84</v>
      </c>
      <c r="S5" s="42"/>
      <c r="T5" s="42"/>
      <c r="U5" s="42"/>
      <c r="V5" s="42"/>
      <c r="W5" s="43" t="s">
        <v>89</v>
      </c>
      <c r="X5" s="42"/>
      <c r="Y5" s="42"/>
      <c r="Z5" s="42"/>
      <c r="AA5" s="42"/>
      <c r="AB5" s="43" t="s">
        <v>90</v>
      </c>
      <c r="AC5" s="42"/>
      <c r="AD5" s="42"/>
      <c r="AE5" s="42"/>
      <c r="AF5" s="42"/>
      <c r="AG5" s="43" t="s">
        <v>91</v>
      </c>
      <c r="AH5" s="42"/>
      <c r="AI5" s="42"/>
      <c r="AJ5" s="42"/>
      <c r="AK5" s="43" t="s">
        <v>98</v>
      </c>
      <c r="AL5" s="42"/>
      <c r="AM5" s="42"/>
      <c r="AN5" s="42"/>
      <c r="AO5" s="42"/>
      <c r="AP5" s="43" t="s">
        <v>99</v>
      </c>
      <c r="AQ5" s="42"/>
      <c r="AR5" s="42"/>
      <c r="AS5" s="42"/>
      <c r="AT5" s="42"/>
      <c r="AU5" s="43" t="s">
        <v>100</v>
      </c>
      <c r="AV5" s="42"/>
      <c r="AW5" s="42"/>
      <c r="AX5" s="42"/>
      <c r="AY5" s="42"/>
      <c r="AZ5" s="43" t="s">
        <v>101</v>
      </c>
      <c r="BA5" s="42"/>
      <c r="BB5" s="42"/>
      <c r="BC5" s="42"/>
      <c r="BD5" s="42"/>
      <c r="BE5" s="43" t="s">
        <v>103</v>
      </c>
      <c r="BF5" s="42"/>
      <c r="BG5" s="42"/>
      <c r="BH5" s="42"/>
      <c r="BI5" s="42"/>
      <c r="BJ5" s="43">
        <v>2011</v>
      </c>
      <c r="BK5" s="42"/>
      <c r="BL5" s="42"/>
      <c r="BM5" s="42"/>
      <c r="BN5" s="42"/>
      <c r="BO5" s="43">
        <v>2012</v>
      </c>
      <c r="BP5" s="42"/>
      <c r="BQ5" s="42"/>
      <c r="BR5" s="42"/>
      <c r="BS5" s="42"/>
      <c r="BT5" s="43">
        <v>2013</v>
      </c>
      <c r="BU5" s="42"/>
      <c r="BV5" s="42"/>
      <c r="BW5" s="42"/>
      <c r="BX5" s="43">
        <v>2014</v>
      </c>
      <c r="BY5" s="43"/>
      <c r="BZ5" s="43"/>
      <c r="CA5" s="42"/>
      <c r="CB5" s="42"/>
      <c r="CC5" s="42"/>
      <c r="CD5" s="43">
        <v>2015</v>
      </c>
      <c r="CE5" s="42"/>
      <c r="CF5" s="42"/>
      <c r="CG5" s="42"/>
      <c r="CH5" s="42"/>
      <c r="CI5" s="43">
        <v>2016</v>
      </c>
      <c r="CJ5" s="42"/>
      <c r="CK5" s="42"/>
      <c r="CL5" s="42"/>
      <c r="CM5" s="42"/>
      <c r="CN5" s="43">
        <v>2018</v>
      </c>
      <c r="CO5" s="42"/>
      <c r="CP5" s="42"/>
      <c r="CQ5" s="42"/>
      <c r="CR5" s="42"/>
      <c r="CS5" s="42"/>
      <c r="CT5" s="42"/>
      <c r="CU5" s="42"/>
      <c r="CV5" s="43">
        <v>2019</v>
      </c>
      <c r="CW5" s="42"/>
      <c r="CX5" s="42"/>
      <c r="CY5" s="42"/>
      <c r="CZ5" s="42"/>
      <c r="DA5" s="43">
        <v>2020</v>
      </c>
      <c r="DB5" s="42"/>
      <c r="DC5" s="42"/>
      <c r="DD5" s="42"/>
      <c r="DE5" s="50"/>
      <c r="DF5" s="50"/>
      <c r="DM5" s="3"/>
      <c r="DN5" s="47"/>
      <c r="DO5" s="3"/>
      <c r="DP5" s="2"/>
      <c r="DQ5" s="2"/>
      <c r="DR5" s="2"/>
    </row>
    <row r="6" spans="1:120" ht="21.7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42"/>
      <c r="DE6" s="50"/>
      <c r="DF6" s="50"/>
      <c r="DM6" s="3"/>
      <c r="DN6" s="2"/>
      <c r="DO6" s="2"/>
      <c r="DP6" s="2"/>
    </row>
    <row r="7" spans="1:120" ht="21.75" customHeight="1">
      <c r="A7" s="49"/>
      <c r="B7" s="115" t="s">
        <v>7</v>
      </c>
      <c r="C7" s="42" t="s">
        <v>8</v>
      </c>
      <c r="D7" s="42"/>
      <c r="E7" s="42"/>
      <c r="F7" s="115" t="s">
        <v>7</v>
      </c>
      <c r="G7" s="42" t="s">
        <v>8</v>
      </c>
      <c r="H7" s="42"/>
      <c r="I7" s="42"/>
      <c r="J7" s="42"/>
      <c r="K7" s="115" t="s">
        <v>7</v>
      </c>
      <c r="L7" s="42" t="s">
        <v>8</v>
      </c>
      <c r="M7" s="42"/>
      <c r="N7" s="42"/>
      <c r="O7" s="42"/>
      <c r="P7" s="115" t="s">
        <v>7</v>
      </c>
      <c r="Q7" s="42" t="s">
        <v>8</v>
      </c>
      <c r="R7" s="42"/>
      <c r="S7" s="42"/>
      <c r="T7" s="42"/>
      <c r="U7" s="115" t="s">
        <v>7</v>
      </c>
      <c r="V7" s="42" t="s">
        <v>8</v>
      </c>
      <c r="W7" s="42"/>
      <c r="X7" s="42"/>
      <c r="Y7" s="42"/>
      <c r="Z7" s="115" t="s">
        <v>7</v>
      </c>
      <c r="AA7" s="42" t="s">
        <v>8</v>
      </c>
      <c r="AB7" s="42"/>
      <c r="AC7" s="42"/>
      <c r="AD7" s="42"/>
      <c r="AE7" s="115" t="s">
        <v>7</v>
      </c>
      <c r="AF7" s="42" t="s">
        <v>8</v>
      </c>
      <c r="AG7" s="42"/>
      <c r="AH7" s="42"/>
      <c r="AI7" s="115" t="s">
        <v>7</v>
      </c>
      <c r="AJ7" s="42" t="s">
        <v>8</v>
      </c>
      <c r="AK7" s="42"/>
      <c r="AL7" s="42"/>
      <c r="AM7" s="42"/>
      <c r="AN7" s="115" t="s">
        <v>7</v>
      </c>
      <c r="AO7" s="42" t="s">
        <v>8</v>
      </c>
      <c r="AP7" s="42"/>
      <c r="AQ7" s="42"/>
      <c r="AR7" s="42"/>
      <c r="AS7" s="115" t="s">
        <v>7</v>
      </c>
      <c r="AT7" s="42" t="s">
        <v>8</v>
      </c>
      <c r="AU7" s="42"/>
      <c r="AV7" s="42"/>
      <c r="AW7" s="42"/>
      <c r="AX7" s="115" t="s">
        <v>7</v>
      </c>
      <c r="AY7" s="42" t="s">
        <v>8</v>
      </c>
      <c r="AZ7" s="43" t="s">
        <v>12</v>
      </c>
      <c r="BA7" s="43"/>
      <c r="BB7" s="43"/>
      <c r="BC7" s="115" t="s">
        <v>7</v>
      </c>
      <c r="BD7" s="42" t="s">
        <v>8</v>
      </c>
      <c r="BE7" s="43" t="s">
        <v>12</v>
      </c>
      <c r="BF7" s="43"/>
      <c r="BG7" s="43"/>
      <c r="BH7" s="115" t="s">
        <v>7</v>
      </c>
      <c r="BI7" s="42" t="s">
        <v>8</v>
      </c>
      <c r="BJ7" s="43" t="s">
        <v>12</v>
      </c>
      <c r="BK7" s="43"/>
      <c r="BL7" s="43"/>
      <c r="BM7" s="115" t="s">
        <v>7</v>
      </c>
      <c r="BN7" s="42" t="s">
        <v>8</v>
      </c>
      <c r="BO7" s="43" t="s">
        <v>12</v>
      </c>
      <c r="BP7" s="43"/>
      <c r="BQ7" s="43"/>
      <c r="BR7" s="115" t="s">
        <v>7</v>
      </c>
      <c r="BS7" s="42" t="s">
        <v>8</v>
      </c>
      <c r="BT7" s="43" t="s">
        <v>12</v>
      </c>
      <c r="BU7" s="43"/>
      <c r="BV7" s="43"/>
      <c r="BW7" s="115" t="s">
        <v>7</v>
      </c>
      <c r="BX7" s="42" t="s">
        <v>8</v>
      </c>
      <c r="BY7" s="43" t="s">
        <v>12</v>
      </c>
      <c r="BZ7" s="43"/>
      <c r="CA7" s="43"/>
      <c r="CB7" s="115" t="s">
        <v>7</v>
      </c>
      <c r="CC7" s="42" t="s">
        <v>8</v>
      </c>
      <c r="CD7" s="43" t="s">
        <v>12</v>
      </c>
      <c r="CE7" s="43"/>
      <c r="CF7" s="43"/>
      <c r="CG7" s="115" t="s">
        <v>7</v>
      </c>
      <c r="CH7" s="42" t="s">
        <v>8</v>
      </c>
      <c r="CI7" s="43" t="s">
        <v>12</v>
      </c>
      <c r="CJ7" s="43"/>
      <c r="CK7" s="43"/>
      <c r="CL7" s="115" t="s">
        <v>7</v>
      </c>
      <c r="CM7" s="42" t="s">
        <v>8</v>
      </c>
      <c r="CN7" s="43" t="s">
        <v>12</v>
      </c>
      <c r="CO7" s="43"/>
      <c r="CP7" s="43"/>
      <c r="CQ7" s="115" t="s">
        <v>7</v>
      </c>
      <c r="CR7" s="115"/>
      <c r="CS7" s="115"/>
      <c r="CT7" s="115"/>
      <c r="CU7" s="42" t="s">
        <v>8</v>
      </c>
      <c r="CV7" s="43" t="s">
        <v>12</v>
      </c>
      <c r="CW7" s="43"/>
      <c r="CX7" s="43"/>
      <c r="CY7" s="115" t="s">
        <v>7</v>
      </c>
      <c r="CZ7" s="42" t="s">
        <v>8</v>
      </c>
      <c r="DA7" s="43" t="s">
        <v>12</v>
      </c>
      <c r="DB7" s="43"/>
      <c r="DC7" s="43"/>
      <c r="DD7" s="42"/>
      <c r="DE7" s="50"/>
      <c r="DF7" s="50"/>
      <c r="DM7" s="3"/>
      <c r="DN7" s="2"/>
      <c r="DO7" s="2"/>
      <c r="DP7" s="2"/>
    </row>
    <row r="8" spans="1:120" ht="21.75" customHeight="1">
      <c r="A8" s="49" t="s">
        <v>0</v>
      </c>
      <c r="B8" s="42" t="s">
        <v>9</v>
      </c>
      <c r="C8" s="42"/>
      <c r="D8" s="43" t="s">
        <v>12</v>
      </c>
      <c r="E8" s="43"/>
      <c r="F8" s="42" t="s">
        <v>9</v>
      </c>
      <c r="G8" s="42"/>
      <c r="H8" s="43" t="s">
        <v>12</v>
      </c>
      <c r="I8" s="42"/>
      <c r="J8" s="42"/>
      <c r="K8" s="42" t="s">
        <v>9</v>
      </c>
      <c r="L8" s="42"/>
      <c r="M8" s="43" t="s">
        <v>12</v>
      </c>
      <c r="N8" s="42"/>
      <c r="O8" s="42"/>
      <c r="P8" s="42" t="s">
        <v>9</v>
      </c>
      <c r="Q8" s="42"/>
      <c r="R8" s="43" t="s">
        <v>12</v>
      </c>
      <c r="S8" s="42"/>
      <c r="T8" s="42"/>
      <c r="U8" s="42" t="s">
        <v>9</v>
      </c>
      <c r="V8" s="42"/>
      <c r="W8" s="43" t="s">
        <v>12</v>
      </c>
      <c r="X8" s="42"/>
      <c r="Y8" s="42"/>
      <c r="Z8" s="42" t="s">
        <v>9</v>
      </c>
      <c r="AA8" s="42"/>
      <c r="AB8" s="43" t="s">
        <v>12</v>
      </c>
      <c r="AC8" s="42"/>
      <c r="AD8" s="42"/>
      <c r="AE8" s="42" t="s">
        <v>9</v>
      </c>
      <c r="AF8" s="42"/>
      <c r="AG8" s="43" t="s">
        <v>12</v>
      </c>
      <c r="AH8" s="42"/>
      <c r="AI8" s="42" t="s">
        <v>9</v>
      </c>
      <c r="AJ8" s="42"/>
      <c r="AK8" s="43" t="s">
        <v>12</v>
      </c>
      <c r="AL8" s="42"/>
      <c r="AM8" s="42"/>
      <c r="AN8" s="42" t="s">
        <v>9</v>
      </c>
      <c r="AO8" s="42"/>
      <c r="AP8" s="43" t="s">
        <v>12</v>
      </c>
      <c r="AQ8" s="42"/>
      <c r="AR8" s="42"/>
      <c r="AS8" s="42" t="s">
        <v>9</v>
      </c>
      <c r="AT8" s="42"/>
      <c r="AU8" s="43" t="s">
        <v>12</v>
      </c>
      <c r="AV8" s="42"/>
      <c r="AW8" s="42"/>
      <c r="AX8" s="137" t="s">
        <v>9</v>
      </c>
      <c r="AY8" s="137"/>
      <c r="AZ8" s="43" t="s">
        <v>13</v>
      </c>
      <c r="BA8" s="43"/>
      <c r="BB8" s="43"/>
      <c r="BC8" s="137" t="s">
        <v>9</v>
      </c>
      <c r="BD8" s="137"/>
      <c r="BE8" s="43" t="s">
        <v>13</v>
      </c>
      <c r="BF8" s="43"/>
      <c r="BG8" s="43"/>
      <c r="BH8" s="116" t="s">
        <v>9</v>
      </c>
      <c r="BI8" s="116"/>
      <c r="BJ8" s="43" t="s">
        <v>13</v>
      </c>
      <c r="BK8" s="43"/>
      <c r="BL8" s="43"/>
      <c r="BM8" s="116" t="s">
        <v>9</v>
      </c>
      <c r="BN8" s="116"/>
      <c r="BO8" s="43" t="s">
        <v>13</v>
      </c>
      <c r="BP8" s="43"/>
      <c r="BQ8" s="43"/>
      <c r="BR8" s="116" t="s">
        <v>9</v>
      </c>
      <c r="BS8" s="116"/>
      <c r="BT8" s="43" t="s">
        <v>13</v>
      </c>
      <c r="BU8" s="43"/>
      <c r="BV8" s="43"/>
      <c r="BW8" s="116" t="s">
        <v>9</v>
      </c>
      <c r="BX8" s="116"/>
      <c r="BY8" s="43" t="s">
        <v>13</v>
      </c>
      <c r="BZ8" s="43"/>
      <c r="CA8" s="43"/>
      <c r="CB8" s="122" t="s">
        <v>115</v>
      </c>
      <c r="CC8" s="122"/>
      <c r="CD8" s="43" t="s">
        <v>13</v>
      </c>
      <c r="CE8" s="43"/>
      <c r="CF8" s="43"/>
      <c r="CG8" s="122" t="s">
        <v>115</v>
      </c>
      <c r="CH8" s="122"/>
      <c r="CI8" s="43" t="s">
        <v>13</v>
      </c>
      <c r="CJ8" s="43"/>
      <c r="CK8" s="43"/>
      <c r="CL8" s="122" t="s">
        <v>115</v>
      </c>
      <c r="CM8" s="122"/>
      <c r="CN8" s="43" t="s">
        <v>13</v>
      </c>
      <c r="CO8" s="43"/>
      <c r="CP8" s="43"/>
      <c r="CQ8" s="122" t="s">
        <v>115</v>
      </c>
      <c r="CR8" s="122"/>
      <c r="CS8" s="122"/>
      <c r="CT8" s="122"/>
      <c r="CU8" s="122"/>
      <c r="CV8" s="43" t="s">
        <v>13</v>
      </c>
      <c r="CW8" s="43"/>
      <c r="CX8" s="43"/>
      <c r="CY8" s="122" t="s">
        <v>115</v>
      </c>
      <c r="CZ8" s="122"/>
      <c r="DA8" s="43" t="s">
        <v>13</v>
      </c>
      <c r="DB8" s="43"/>
      <c r="DC8" s="43"/>
      <c r="DD8" s="42"/>
      <c r="DE8" s="50"/>
      <c r="DF8" s="50"/>
      <c r="DM8" s="3"/>
      <c r="DN8" s="2"/>
      <c r="DO8" s="2"/>
      <c r="DP8" s="2"/>
    </row>
    <row r="9" spans="1:120" ht="21.75" customHeight="1">
      <c r="A9" s="49"/>
      <c r="B9" s="36" t="s">
        <v>1</v>
      </c>
      <c r="C9" s="36" t="s">
        <v>2</v>
      </c>
      <c r="D9" s="43" t="s">
        <v>13</v>
      </c>
      <c r="E9" s="43" t="s">
        <v>15</v>
      </c>
      <c r="F9" s="36" t="s">
        <v>1</v>
      </c>
      <c r="G9" s="36" t="s">
        <v>2</v>
      </c>
      <c r="H9" s="43" t="s">
        <v>13</v>
      </c>
      <c r="I9" s="43" t="s">
        <v>10</v>
      </c>
      <c r="J9" s="43" t="s">
        <v>15</v>
      </c>
      <c r="K9" s="36" t="s">
        <v>1</v>
      </c>
      <c r="L9" s="36" t="s">
        <v>2</v>
      </c>
      <c r="M9" s="43" t="s">
        <v>13</v>
      </c>
      <c r="N9" s="43" t="s">
        <v>10</v>
      </c>
      <c r="O9" s="43" t="s">
        <v>15</v>
      </c>
      <c r="P9" s="36" t="s">
        <v>1</v>
      </c>
      <c r="Q9" s="36" t="s">
        <v>2</v>
      </c>
      <c r="R9" s="43" t="s">
        <v>13</v>
      </c>
      <c r="S9" s="43" t="s">
        <v>10</v>
      </c>
      <c r="T9" s="43" t="s">
        <v>15</v>
      </c>
      <c r="U9" s="36" t="s">
        <v>1</v>
      </c>
      <c r="V9" s="36" t="s">
        <v>2</v>
      </c>
      <c r="W9" s="43" t="s">
        <v>13</v>
      </c>
      <c r="X9" s="43" t="s">
        <v>10</v>
      </c>
      <c r="Y9" s="43" t="s">
        <v>15</v>
      </c>
      <c r="Z9" s="36" t="s">
        <v>1</v>
      </c>
      <c r="AA9" s="36" t="s">
        <v>2</v>
      </c>
      <c r="AB9" s="43" t="s">
        <v>13</v>
      </c>
      <c r="AC9" s="43" t="s">
        <v>10</v>
      </c>
      <c r="AD9" s="43" t="s">
        <v>15</v>
      </c>
      <c r="AE9" s="36" t="s">
        <v>1</v>
      </c>
      <c r="AF9" s="36" t="s">
        <v>2</v>
      </c>
      <c r="AG9" s="43" t="s">
        <v>13</v>
      </c>
      <c r="AH9" s="43" t="s">
        <v>10</v>
      </c>
      <c r="AI9" s="36" t="s">
        <v>1</v>
      </c>
      <c r="AJ9" s="36" t="s">
        <v>2</v>
      </c>
      <c r="AK9" s="43" t="s">
        <v>13</v>
      </c>
      <c r="AL9" s="43" t="s">
        <v>10</v>
      </c>
      <c r="AM9" s="43" t="s">
        <v>15</v>
      </c>
      <c r="AN9" s="36" t="s">
        <v>1</v>
      </c>
      <c r="AO9" s="36" t="s">
        <v>2</v>
      </c>
      <c r="AP9" s="43" t="s">
        <v>13</v>
      </c>
      <c r="AQ9" s="43" t="s">
        <v>10</v>
      </c>
      <c r="AR9" s="43" t="s">
        <v>15</v>
      </c>
      <c r="AS9" s="36" t="s">
        <v>1</v>
      </c>
      <c r="AT9" s="36" t="s">
        <v>2</v>
      </c>
      <c r="AU9" s="43" t="s">
        <v>13</v>
      </c>
      <c r="AV9" s="43" t="s">
        <v>10</v>
      </c>
      <c r="AW9" s="43" t="s">
        <v>15</v>
      </c>
      <c r="AX9" s="36" t="s">
        <v>1</v>
      </c>
      <c r="AY9" s="36" t="s">
        <v>2</v>
      </c>
      <c r="AZ9" s="43" t="s">
        <v>14</v>
      </c>
      <c r="BA9" s="43" t="s">
        <v>10</v>
      </c>
      <c r="BB9" s="43" t="s">
        <v>15</v>
      </c>
      <c r="BC9" s="36" t="s">
        <v>1</v>
      </c>
      <c r="BD9" s="36" t="s">
        <v>2</v>
      </c>
      <c r="BE9" s="43" t="s">
        <v>14</v>
      </c>
      <c r="BF9" s="43" t="s">
        <v>10</v>
      </c>
      <c r="BG9" s="43" t="s">
        <v>15</v>
      </c>
      <c r="BH9" s="36" t="s">
        <v>1</v>
      </c>
      <c r="BI9" s="36" t="s">
        <v>2</v>
      </c>
      <c r="BJ9" s="43" t="s">
        <v>14</v>
      </c>
      <c r="BK9" s="43" t="s">
        <v>10</v>
      </c>
      <c r="BL9" s="43" t="s">
        <v>15</v>
      </c>
      <c r="BM9" s="36" t="s">
        <v>1</v>
      </c>
      <c r="BN9" s="36" t="s">
        <v>2</v>
      </c>
      <c r="BO9" s="43" t="s">
        <v>14</v>
      </c>
      <c r="BP9" s="43" t="s">
        <v>10</v>
      </c>
      <c r="BQ9" s="43" t="s">
        <v>15</v>
      </c>
      <c r="BR9" s="36" t="s">
        <v>1</v>
      </c>
      <c r="BS9" s="36" t="s">
        <v>2</v>
      </c>
      <c r="BT9" s="43" t="s">
        <v>14</v>
      </c>
      <c r="BU9" s="43" t="s">
        <v>10</v>
      </c>
      <c r="BV9" s="43" t="s">
        <v>15</v>
      </c>
      <c r="BW9" s="36" t="s">
        <v>1</v>
      </c>
      <c r="BX9" s="36" t="s">
        <v>2</v>
      </c>
      <c r="BY9" s="43" t="s">
        <v>14</v>
      </c>
      <c r="BZ9" s="43" t="s">
        <v>10</v>
      </c>
      <c r="CA9" s="43" t="s">
        <v>15</v>
      </c>
      <c r="CB9" s="36" t="s">
        <v>1</v>
      </c>
      <c r="CC9" s="36" t="s">
        <v>2</v>
      </c>
      <c r="CD9" s="43" t="s">
        <v>14</v>
      </c>
      <c r="CE9" s="43" t="s">
        <v>10</v>
      </c>
      <c r="CF9" s="43" t="s">
        <v>15</v>
      </c>
      <c r="CG9" s="36" t="s">
        <v>1</v>
      </c>
      <c r="CH9" s="36" t="s">
        <v>2</v>
      </c>
      <c r="CI9" s="43" t="s">
        <v>14</v>
      </c>
      <c r="CJ9" s="43" t="s">
        <v>10</v>
      </c>
      <c r="CK9" s="43" t="s">
        <v>15</v>
      </c>
      <c r="CL9" s="36" t="s">
        <v>1</v>
      </c>
      <c r="CM9" s="36" t="s">
        <v>2</v>
      </c>
      <c r="CN9" s="43" t="s">
        <v>14</v>
      </c>
      <c r="CO9" s="43" t="s">
        <v>10</v>
      </c>
      <c r="CP9" s="43" t="s">
        <v>15</v>
      </c>
      <c r="CQ9" s="36" t="s">
        <v>1</v>
      </c>
      <c r="CR9" s="36"/>
      <c r="CS9" s="36"/>
      <c r="CT9" s="36"/>
      <c r="CU9" s="36" t="s">
        <v>2</v>
      </c>
      <c r="CV9" s="43" t="s">
        <v>14</v>
      </c>
      <c r="CW9" s="43" t="s">
        <v>10</v>
      </c>
      <c r="CX9" s="43" t="s">
        <v>15</v>
      </c>
      <c r="CY9" s="36" t="s">
        <v>1</v>
      </c>
      <c r="CZ9" s="36" t="s">
        <v>2</v>
      </c>
      <c r="DA9" s="43" t="s">
        <v>14</v>
      </c>
      <c r="DB9" s="43" t="s">
        <v>10</v>
      </c>
      <c r="DC9" s="43" t="s">
        <v>15</v>
      </c>
      <c r="DD9" s="42"/>
      <c r="DE9" s="50"/>
      <c r="DF9" s="50"/>
      <c r="DM9" s="3"/>
      <c r="DN9" s="2"/>
      <c r="DO9" s="2"/>
      <c r="DP9" s="2"/>
    </row>
    <row r="10" spans="1:120" ht="21.75" customHeight="1">
      <c r="A10" s="49" t="s">
        <v>6</v>
      </c>
      <c r="B10" s="43" t="s">
        <v>3</v>
      </c>
      <c r="C10" s="43" t="s">
        <v>4</v>
      </c>
      <c r="D10" s="43" t="s">
        <v>14</v>
      </c>
      <c r="E10" s="43" t="s">
        <v>16</v>
      </c>
      <c r="F10" s="43" t="s">
        <v>3</v>
      </c>
      <c r="G10" s="43" t="s">
        <v>4</v>
      </c>
      <c r="H10" s="43" t="s">
        <v>14</v>
      </c>
      <c r="I10" s="43" t="s">
        <v>11</v>
      </c>
      <c r="J10" s="43" t="s">
        <v>16</v>
      </c>
      <c r="K10" s="43" t="s">
        <v>3</v>
      </c>
      <c r="L10" s="43" t="s">
        <v>4</v>
      </c>
      <c r="M10" s="43" t="s">
        <v>14</v>
      </c>
      <c r="N10" s="43" t="s">
        <v>11</v>
      </c>
      <c r="O10" s="43" t="s">
        <v>16</v>
      </c>
      <c r="P10" s="43" t="s">
        <v>3</v>
      </c>
      <c r="Q10" s="43" t="s">
        <v>4</v>
      </c>
      <c r="R10" s="43" t="s">
        <v>14</v>
      </c>
      <c r="S10" s="43" t="s">
        <v>11</v>
      </c>
      <c r="T10" s="43" t="s">
        <v>16</v>
      </c>
      <c r="U10" s="43" t="s">
        <v>3</v>
      </c>
      <c r="V10" s="43" t="s">
        <v>4</v>
      </c>
      <c r="W10" s="43" t="s">
        <v>14</v>
      </c>
      <c r="X10" s="43" t="s">
        <v>11</v>
      </c>
      <c r="Y10" s="43" t="s">
        <v>16</v>
      </c>
      <c r="Z10" s="43" t="s">
        <v>3</v>
      </c>
      <c r="AA10" s="43" t="s">
        <v>4</v>
      </c>
      <c r="AB10" s="43" t="s">
        <v>14</v>
      </c>
      <c r="AC10" s="43" t="s">
        <v>11</v>
      </c>
      <c r="AD10" s="43" t="s">
        <v>16</v>
      </c>
      <c r="AE10" s="43" t="s">
        <v>3</v>
      </c>
      <c r="AF10" s="43" t="s">
        <v>4</v>
      </c>
      <c r="AG10" s="43" t="s">
        <v>14</v>
      </c>
      <c r="AH10" s="43" t="s">
        <v>11</v>
      </c>
      <c r="AI10" s="43" t="s">
        <v>3</v>
      </c>
      <c r="AJ10" s="43" t="s">
        <v>4</v>
      </c>
      <c r="AK10" s="43" t="s">
        <v>14</v>
      </c>
      <c r="AL10" s="43" t="s">
        <v>11</v>
      </c>
      <c r="AM10" s="43" t="s">
        <v>16</v>
      </c>
      <c r="AN10" s="43" t="s">
        <v>3</v>
      </c>
      <c r="AO10" s="43" t="s">
        <v>4</v>
      </c>
      <c r="AP10" s="43" t="s">
        <v>14</v>
      </c>
      <c r="AQ10" s="43" t="s">
        <v>11</v>
      </c>
      <c r="AR10" s="43" t="s">
        <v>16</v>
      </c>
      <c r="AS10" s="43" t="s">
        <v>3</v>
      </c>
      <c r="AT10" s="43" t="s">
        <v>4</v>
      </c>
      <c r="AU10" s="43" t="s">
        <v>14</v>
      </c>
      <c r="AV10" s="43" t="s">
        <v>11</v>
      </c>
      <c r="AW10" s="43" t="s">
        <v>16</v>
      </c>
      <c r="AX10" s="43" t="s">
        <v>3</v>
      </c>
      <c r="AY10" s="43" t="s">
        <v>4</v>
      </c>
      <c r="AZ10" s="43"/>
      <c r="BA10" s="43" t="s">
        <v>11</v>
      </c>
      <c r="BB10" s="43" t="s">
        <v>16</v>
      </c>
      <c r="BC10" s="43" t="s">
        <v>3</v>
      </c>
      <c r="BD10" s="43" t="s">
        <v>4</v>
      </c>
      <c r="BE10" s="43"/>
      <c r="BF10" s="43" t="s">
        <v>11</v>
      </c>
      <c r="BG10" s="43" t="s">
        <v>16</v>
      </c>
      <c r="BH10" s="43" t="s">
        <v>3</v>
      </c>
      <c r="BI10" s="43" t="s">
        <v>4</v>
      </c>
      <c r="BJ10" s="43"/>
      <c r="BK10" s="43" t="s">
        <v>11</v>
      </c>
      <c r="BL10" s="43" t="s">
        <v>16</v>
      </c>
      <c r="BM10" s="43" t="s">
        <v>3</v>
      </c>
      <c r="BN10" s="43" t="s">
        <v>4</v>
      </c>
      <c r="BO10" s="43"/>
      <c r="BP10" s="43" t="s">
        <v>11</v>
      </c>
      <c r="BQ10" s="43" t="s">
        <v>16</v>
      </c>
      <c r="BR10" s="43" t="s">
        <v>3</v>
      </c>
      <c r="BS10" s="43" t="s">
        <v>4</v>
      </c>
      <c r="BT10" s="43"/>
      <c r="BU10" s="43" t="s">
        <v>11</v>
      </c>
      <c r="BV10" s="43" t="s">
        <v>16</v>
      </c>
      <c r="BW10" s="43" t="s">
        <v>3</v>
      </c>
      <c r="BX10" s="43" t="s">
        <v>4</v>
      </c>
      <c r="BY10" s="43"/>
      <c r="BZ10" s="43" t="s">
        <v>11</v>
      </c>
      <c r="CA10" s="43" t="s">
        <v>16</v>
      </c>
      <c r="CB10" s="43" t="s">
        <v>3</v>
      </c>
      <c r="CC10" s="43" t="s">
        <v>4</v>
      </c>
      <c r="CD10" s="43"/>
      <c r="CE10" s="43" t="s">
        <v>11</v>
      </c>
      <c r="CF10" s="43" t="s">
        <v>16</v>
      </c>
      <c r="CG10" s="43" t="s">
        <v>3</v>
      </c>
      <c r="CH10" s="43" t="s">
        <v>4</v>
      </c>
      <c r="CI10" s="43"/>
      <c r="CJ10" s="43" t="s">
        <v>11</v>
      </c>
      <c r="CK10" s="43" t="s">
        <v>16</v>
      </c>
      <c r="CL10" s="43" t="s">
        <v>3</v>
      </c>
      <c r="CM10" s="43" t="s">
        <v>4</v>
      </c>
      <c r="CN10" s="43"/>
      <c r="CO10" s="43" t="s">
        <v>11</v>
      </c>
      <c r="CP10" s="43" t="s">
        <v>16</v>
      </c>
      <c r="CQ10" s="43" t="s">
        <v>3</v>
      </c>
      <c r="CR10" s="43"/>
      <c r="CS10" s="43"/>
      <c r="CT10" s="43"/>
      <c r="CU10" s="43" t="s">
        <v>4</v>
      </c>
      <c r="CV10" s="43"/>
      <c r="CW10" s="43" t="s">
        <v>11</v>
      </c>
      <c r="CX10" s="43" t="s">
        <v>16</v>
      </c>
      <c r="CY10" s="43" t="s">
        <v>3</v>
      </c>
      <c r="CZ10" s="43" t="s">
        <v>4</v>
      </c>
      <c r="DA10" s="43"/>
      <c r="DB10" s="43" t="s">
        <v>11</v>
      </c>
      <c r="DC10" s="43" t="s">
        <v>16</v>
      </c>
      <c r="DD10" s="42" t="s">
        <v>17</v>
      </c>
      <c r="DE10" s="50"/>
      <c r="DF10" s="50"/>
      <c r="DM10" s="3"/>
      <c r="DN10" s="2"/>
      <c r="DO10" s="2"/>
      <c r="DP10" s="2"/>
    </row>
    <row r="11" spans="1:120" ht="21.7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3"/>
      <c r="DF11" s="53"/>
      <c r="DM11" s="3"/>
      <c r="DN11" s="2"/>
      <c r="DO11" s="2"/>
      <c r="DP11" s="2"/>
    </row>
    <row r="12" spans="1:120" ht="21.75" customHeight="1">
      <c r="A12" s="73" t="s">
        <v>18</v>
      </c>
      <c r="B12" s="102">
        <v>2547</v>
      </c>
      <c r="C12" s="102">
        <v>21549</v>
      </c>
      <c r="D12" s="102">
        <v>4579</v>
      </c>
      <c r="E12" s="103">
        <v>100</v>
      </c>
      <c r="F12" s="102">
        <f>B24</f>
        <v>3396</v>
      </c>
      <c r="G12" s="102">
        <f>C24</f>
        <v>25255</v>
      </c>
      <c r="H12" s="102">
        <f>D24</f>
        <v>4156</v>
      </c>
      <c r="I12" s="102">
        <f aca="true" t="shared" si="0" ref="I12:I24">F12+G12+H12</f>
        <v>32807</v>
      </c>
      <c r="J12" s="103">
        <v>100</v>
      </c>
      <c r="K12" s="104">
        <v>3767</v>
      </c>
      <c r="L12" s="104">
        <v>27175</v>
      </c>
      <c r="M12" s="104">
        <v>6647</v>
      </c>
      <c r="N12" s="104">
        <f>M12+L12+K12</f>
        <v>37589</v>
      </c>
      <c r="O12" s="105">
        <v>100</v>
      </c>
      <c r="P12" s="76">
        <v>2242</v>
      </c>
      <c r="Q12" s="76">
        <v>39030</v>
      </c>
      <c r="R12" s="76">
        <v>3701</v>
      </c>
      <c r="S12" s="76">
        <v>44973</v>
      </c>
      <c r="T12" s="105">
        <v>100</v>
      </c>
      <c r="U12" s="76">
        <v>1283</v>
      </c>
      <c r="V12" s="76">
        <v>42394</v>
      </c>
      <c r="W12" s="76">
        <v>2294</v>
      </c>
      <c r="X12" s="76">
        <v>45972</v>
      </c>
      <c r="Y12" s="105">
        <v>100</v>
      </c>
      <c r="Z12" s="81">
        <v>840.6836636788105</v>
      </c>
      <c r="AA12" s="81">
        <v>46209.770877572984</v>
      </c>
      <c r="AB12" s="81">
        <v>1843.0108674846233</v>
      </c>
      <c r="AC12" s="81">
        <f aca="true" t="shared" si="1" ref="AC12:AC20">Z12+AA12+AB12</f>
        <v>48893.46540873642</v>
      </c>
      <c r="AD12" s="82">
        <v>100</v>
      </c>
      <c r="AE12" s="81">
        <v>598.079647418894</v>
      </c>
      <c r="AF12" s="81">
        <v>50809.10005304961</v>
      </c>
      <c r="AG12" s="81">
        <v>2670.7964685315</v>
      </c>
      <c r="AH12" s="81">
        <f aca="true" t="shared" si="2" ref="AH12:AH23">AG12+AF12+AE12</f>
        <v>54077.97616900001</v>
      </c>
      <c r="AI12" s="81">
        <v>934.5999877278026</v>
      </c>
      <c r="AJ12" s="81">
        <v>59690.96309593937</v>
      </c>
      <c r="AK12" s="81">
        <v>3084.436916332825</v>
      </c>
      <c r="AL12" s="81">
        <f aca="true" t="shared" si="3" ref="AL12:AL23">AK12+AJ12+AI12</f>
        <v>63709.99999999999</v>
      </c>
      <c r="AM12" s="82">
        <v>100</v>
      </c>
      <c r="AN12" s="81">
        <v>981.8</v>
      </c>
      <c r="AO12" s="81">
        <v>75783.5</v>
      </c>
      <c r="AP12" s="81">
        <v>3295.2</v>
      </c>
      <c r="AQ12" s="81">
        <f aca="true" t="shared" si="4" ref="AQ12:AQ23">AP12+AO12+AN12</f>
        <v>80060.5</v>
      </c>
      <c r="AR12" s="82">
        <v>100</v>
      </c>
      <c r="AS12" s="98">
        <v>1601.7896250000001</v>
      </c>
      <c r="AT12" s="98">
        <v>94767.380414</v>
      </c>
      <c r="AU12" s="98">
        <v>3585.962745</v>
      </c>
      <c r="AV12" s="98">
        <f aca="true" t="shared" si="5" ref="AV12:AV24">AU12+AT12+AS12</f>
        <v>99955.132784</v>
      </c>
      <c r="AW12" s="99">
        <v>100</v>
      </c>
      <c r="AX12" s="98">
        <v>570.023</v>
      </c>
      <c r="AY12" s="98">
        <v>89760.413</v>
      </c>
      <c r="AZ12" s="98">
        <v>5141.961</v>
      </c>
      <c r="BA12" s="98">
        <f>AZ12+AY12+AX12</f>
        <v>95472.397</v>
      </c>
      <c r="BB12" s="99">
        <v>100</v>
      </c>
      <c r="BC12" s="98">
        <v>1493.514</v>
      </c>
      <c r="BD12" s="98">
        <v>98714.871</v>
      </c>
      <c r="BE12" s="98">
        <v>6194.004999999999</v>
      </c>
      <c r="BF12" s="98">
        <f aca="true" t="shared" si="6" ref="BF12:BF24">BE12+BD12+BC12</f>
        <v>106402.39</v>
      </c>
      <c r="BG12" s="99">
        <f aca="true" t="shared" si="7" ref="BG12:BG24">BF12/$BA$12*$BB$12</f>
        <v>111.44832783448393</v>
      </c>
      <c r="BH12" s="98">
        <v>2458.7329999999997</v>
      </c>
      <c r="BI12" s="98">
        <v>100212.298</v>
      </c>
      <c r="BJ12" s="98">
        <v>6298.518</v>
      </c>
      <c r="BK12" s="98">
        <v>108969.54899999998</v>
      </c>
      <c r="BL12" s="99">
        <v>114.13722963297965</v>
      </c>
      <c r="BM12" s="98">
        <v>2559.735</v>
      </c>
      <c r="BN12" s="98">
        <v>100596.08699999998</v>
      </c>
      <c r="BO12" s="98">
        <v>10587.887</v>
      </c>
      <c r="BP12" s="98">
        <f aca="true" t="shared" si="8" ref="BP12:BP24">BO12+BN12+BM12</f>
        <v>113743.70899999999</v>
      </c>
      <c r="BQ12" s="99">
        <f aca="true" t="shared" si="9" ref="BQ12:BQ24">BP12/$BA$12*$BB$12</f>
        <v>119.1377953986009</v>
      </c>
      <c r="BR12" s="98">
        <v>3136.105</v>
      </c>
      <c r="BS12" s="98">
        <v>112866.234</v>
      </c>
      <c r="BT12" s="98">
        <v>15185.298999999999</v>
      </c>
      <c r="BU12" s="98">
        <v>131187.638</v>
      </c>
      <c r="BV12" s="119">
        <f aca="true" t="shared" si="10" ref="BV12:BV24">BU12/$BA$12*$BB$12</f>
        <v>137.4089706787188</v>
      </c>
      <c r="BW12" s="98">
        <v>5080</v>
      </c>
      <c r="BX12" s="98">
        <v>128005</v>
      </c>
      <c r="BY12" s="98">
        <f aca="true" t="shared" si="11" ref="BY12:BY24">BZ12-(BX12+BW12)</f>
        <v>18718</v>
      </c>
      <c r="BZ12" s="98">
        <v>151803</v>
      </c>
      <c r="CA12" s="119">
        <f>BZ12/$BA$12*$BB$12</f>
        <v>159.0019783414467</v>
      </c>
      <c r="CB12" s="98">
        <v>4279</v>
      </c>
      <c r="CC12" s="98">
        <v>143008</v>
      </c>
      <c r="CD12" s="98">
        <v>19993</v>
      </c>
      <c r="CE12" s="98">
        <f>SUM(CB12:CD12)</f>
        <v>167280</v>
      </c>
      <c r="CF12" s="119">
        <f aca="true" t="shared" si="12" ref="CF12:CF24">CE12/$BA$12*$BB$12</f>
        <v>175.21294662791382</v>
      </c>
      <c r="CG12" s="119">
        <v>5444</v>
      </c>
      <c r="CH12" s="119">
        <v>155825</v>
      </c>
      <c r="CI12" s="119">
        <v>22203.6</v>
      </c>
      <c r="CJ12" s="119">
        <f>SUM(CG12:CI12)</f>
        <v>183472.6</v>
      </c>
      <c r="CK12" s="119">
        <f aca="true" t="shared" si="13" ref="CK12:CK24">CJ12/$BA$12*$BB$12</f>
        <v>192.173450929487</v>
      </c>
      <c r="CL12" s="119">
        <v>8338.5</v>
      </c>
      <c r="CM12" s="119">
        <v>165352.7</v>
      </c>
      <c r="CN12" s="119">
        <v>27408.5</v>
      </c>
      <c r="CO12" s="119">
        <v>201099.7</v>
      </c>
      <c r="CP12" s="119">
        <v>210.63648375770856</v>
      </c>
      <c r="CQ12" s="119">
        <v>5376.4</v>
      </c>
      <c r="CR12" s="119"/>
      <c r="CS12" s="119"/>
      <c r="CT12" s="119"/>
      <c r="CU12" s="119">
        <v>161023.3</v>
      </c>
      <c r="CV12" s="119">
        <v>26188.800000000017</v>
      </c>
      <c r="CW12" s="119">
        <v>192588.5</v>
      </c>
      <c r="CX12" s="119">
        <v>201.7216557367885</v>
      </c>
      <c r="CY12" s="119">
        <v>3727.3</v>
      </c>
      <c r="CZ12" s="119">
        <v>193643.5</v>
      </c>
      <c r="DA12" s="119">
        <v>26742.20000000001</v>
      </c>
      <c r="DB12" s="119">
        <v>224113</v>
      </c>
      <c r="DC12" s="119">
        <f aca="true" t="shared" si="14" ref="DC12:DC17">DB12/$BA$12*$BB$12</f>
        <v>234.7411472239458</v>
      </c>
      <c r="DD12" s="42" t="s">
        <v>116</v>
      </c>
      <c r="DE12" s="50"/>
      <c r="DF12" s="50"/>
      <c r="DK12" s="98"/>
      <c r="DM12" s="3"/>
      <c r="DN12" s="2"/>
      <c r="DO12" s="2"/>
      <c r="DP12" s="2"/>
    </row>
    <row r="13" spans="1:120" ht="21.75" customHeight="1">
      <c r="A13" s="49" t="s">
        <v>19</v>
      </c>
      <c r="B13" s="102">
        <v>2582</v>
      </c>
      <c r="C13" s="102">
        <v>21383</v>
      </c>
      <c r="D13" s="102">
        <v>3646</v>
      </c>
      <c r="E13" s="103" t="e">
        <f>#REF!/#REF!*100</f>
        <v>#REF!</v>
      </c>
      <c r="F13" s="102">
        <v>3032</v>
      </c>
      <c r="G13" s="102">
        <v>25282</v>
      </c>
      <c r="H13" s="102">
        <v>3860</v>
      </c>
      <c r="I13" s="102">
        <f t="shared" si="0"/>
        <v>32174</v>
      </c>
      <c r="J13" s="103">
        <f aca="true" t="shared" si="15" ref="J13:J24">I13/I$12*100</f>
        <v>98.07053372755814</v>
      </c>
      <c r="K13" s="76">
        <v>3511</v>
      </c>
      <c r="L13" s="76">
        <v>26500</v>
      </c>
      <c r="M13" s="76">
        <v>5981</v>
      </c>
      <c r="N13" s="76">
        <f aca="true" t="shared" si="16" ref="N13:N22">K13+L13+M13</f>
        <v>35992</v>
      </c>
      <c r="O13" s="105">
        <f>N13/N$12*100</f>
        <v>95.75141663784618</v>
      </c>
      <c r="P13" s="76">
        <v>2289</v>
      </c>
      <c r="Q13" s="76">
        <v>38887</v>
      </c>
      <c r="R13" s="76">
        <v>3677</v>
      </c>
      <c r="S13" s="76">
        <v>44853</v>
      </c>
      <c r="T13" s="105">
        <v>99.7331732372757</v>
      </c>
      <c r="U13" s="76">
        <v>1236</v>
      </c>
      <c r="V13" s="76">
        <v>41420</v>
      </c>
      <c r="W13" s="76">
        <v>2019</v>
      </c>
      <c r="X13" s="76">
        <v>44676</v>
      </c>
      <c r="Y13" s="105">
        <v>97.1808927173062</v>
      </c>
      <c r="Z13" s="81">
        <v>864.1494644763818</v>
      </c>
      <c r="AA13" s="81">
        <v>46025.58295137577</v>
      </c>
      <c r="AB13" s="81">
        <v>1919.8157692846407</v>
      </c>
      <c r="AC13" s="81">
        <f t="shared" si="1"/>
        <v>48809.548185136795</v>
      </c>
      <c r="AD13" s="82">
        <f aca="true" t="shared" si="17" ref="AD13:AD24">AC13/$AC$12*$AD$12</f>
        <v>99.8283672002013</v>
      </c>
      <c r="AE13" s="81">
        <v>696.8534692297459</v>
      </c>
      <c r="AF13" s="81">
        <v>50635</v>
      </c>
      <c r="AG13" s="81">
        <v>2586.4849855998423</v>
      </c>
      <c r="AH13" s="81">
        <f t="shared" si="2"/>
        <v>53918.33845482959</v>
      </c>
      <c r="AI13" s="81">
        <v>756.2487901166822</v>
      </c>
      <c r="AJ13" s="81">
        <v>62414.68577476124</v>
      </c>
      <c r="AK13" s="81">
        <v>2557.0654351220774</v>
      </c>
      <c r="AL13" s="81">
        <f t="shared" si="3"/>
        <v>65728</v>
      </c>
      <c r="AM13" s="82">
        <f aca="true" t="shared" si="18" ref="AM13:AM24">AL13/$AL$12*$AM$12</f>
        <v>103.16747763302465</v>
      </c>
      <c r="AN13" s="81">
        <v>714</v>
      </c>
      <c r="AO13" s="81">
        <v>77438</v>
      </c>
      <c r="AP13" s="81">
        <v>3274</v>
      </c>
      <c r="AQ13" s="81">
        <f t="shared" si="4"/>
        <v>81426</v>
      </c>
      <c r="AR13" s="82">
        <f>AQ13/$AQ$12*$AR$12</f>
        <v>101.70558515122939</v>
      </c>
      <c r="AS13" s="98">
        <v>1160.1979999999999</v>
      </c>
      <c r="AT13" s="98">
        <v>93822.185</v>
      </c>
      <c r="AU13" s="98">
        <v>3894.722</v>
      </c>
      <c r="AV13" s="98">
        <f t="shared" si="5"/>
        <v>98877.105</v>
      </c>
      <c r="AW13" s="99">
        <f aca="true" t="shared" si="19" ref="AW13:AW24">AV13/$AV$12*$AW$12</f>
        <v>98.92148831783398</v>
      </c>
      <c r="AX13" s="98">
        <v>542.309</v>
      </c>
      <c r="AY13" s="98">
        <v>85153.31899999999</v>
      </c>
      <c r="AZ13" s="98">
        <v>5096.459</v>
      </c>
      <c r="BA13" s="98">
        <f>AZ13+AY13+AX13</f>
        <v>90792.08699999998</v>
      </c>
      <c r="BB13" s="99">
        <f aca="true" t="shared" si="20" ref="BB13:BB24">BA13/$BA$12*$BB$12</f>
        <v>95.09773489818213</v>
      </c>
      <c r="BC13" s="98">
        <v>688.6479999999999</v>
      </c>
      <c r="BD13" s="98">
        <v>100145.39299999998</v>
      </c>
      <c r="BE13" s="98">
        <v>6543.6230000000005</v>
      </c>
      <c r="BF13" s="98">
        <f t="shared" si="6"/>
        <v>107377.66399999999</v>
      </c>
      <c r="BG13" s="99">
        <f t="shared" si="7"/>
        <v>112.4698524118966</v>
      </c>
      <c r="BH13" s="98">
        <v>1117.935</v>
      </c>
      <c r="BI13" s="98">
        <v>97283.72</v>
      </c>
      <c r="BJ13" s="98">
        <v>6526.648999999999</v>
      </c>
      <c r="BK13" s="98">
        <f aca="true" t="shared" si="21" ref="BK13:BK24">BJ13+BI13+BH13</f>
        <v>104928.304</v>
      </c>
      <c r="BL13" s="99">
        <f aca="true" t="shared" si="22" ref="BL13:BL24">BK13/$BF$12*$BG$12</f>
        <v>109.90433601452366</v>
      </c>
      <c r="BM13" s="98">
        <v>1874.547</v>
      </c>
      <c r="BN13" s="98">
        <v>105056.34599999999</v>
      </c>
      <c r="BO13" s="98">
        <v>11384.18</v>
      </c>
      <c r="BP13" s="98">
        <f t="shared" si="8"/>
        <v>118315.07299999999</v>
      </c>
      <c r="BQ13" s="99">
        <f t="shared" si="9"/>
        <v>123.92594793655385</v>
      </c>
      <c r="BR13" s="98">
        <v>3693</v>
      </c>
      <c r="BS13" s="98">
        <v>116354</v>
      </c>
      <c r="BT13" s="98">
        <v>14386</v>
      </c>
      <c r="BU13" s="98">
        <v>134433</v>
      </c>
      <c r="BV13" s="119">
        <f t="shared" si="10"/>
        <v>140.80823800831146</v>
      </c>
      <c r="BW13" s="98">
        <v>4429</v>
      </c>
      <c r="BX13" s="98">
        <v>138160</v>
      </c>
      <c r="BY13" s="98">
        <f t="shared" si="11"/>
        <v>18873</v>
      </c>
      <c r="BZ13" s="98">
        <v>161462</v>
      </c>
      <c r="CA13" s="119">
        <f aca="true" t="shared" si="23" ref="CA13:CA24">BZ13/$BA$12*$BB$12</f>
        <v>169.11903866831793</v>
      </c>
      <c r="CB13" s="98">
        <v>4245</v>
      </c>
      <c r="CC13" s="98">
        <v>138660</v>
      </c>
      <c r="CD13" s="98">
        <v>18612</v>
      </c>
      <c r="CE13" s="98">
        <f aca="true" t="shared" si="24" ref="CE13:CE24">SUM(CB13:CD13)</f>
        <v>161517</v>
      </c>
      <c r="CF13" s="119">
        <f t="shared" si="12"/>
        <v>169.17664694225704</v>
      </c>
      <c r="CG13" s="119">
        <v>4837</v>
      </c>
      <c r="CH13" s="119">
        <v>149718</v>
      </c>
      <c r="CI13" s="119">
        <f aca="true" t="shared" si="25" ref="CI13:CI24">CJ13-CH13-CG13</f>
        <v>22569</v>
      </c>
      <c r="CJ13" s="119">
        <v>177124</v>
      </c>
      <c r="CK13" s="119">
        <f t="shared" si="13"/>
        <v>185.52378023985298</v>
      </c>
      <c r="CL13" s="119">
        <v>8373.3</v>
      </c>
      <c r="CM13" s="119">
        <v>170306.3</v>
      </c>
      <c r="CN13" s="119">
        <f aca="true" t="shared" si="26" ref="CN13:CN24">CO13-CL13-CM13</f>
        <v>29019.900000000023</v>
      </c>
      <c r="CO13" s="119">
        <v>207699.5</v>
      </c>
      <c r="CP13" s="119">
        <f aca="true" t="shared" si="27" ref="CP13:CP24">CO13/$BA$12*$BB$12</f>
        <v>217.5492671457699</v>
      </c>
      <c r="CQ13" s="119">
        <v>4786.5</v>
      </c>
      <c r="CR13" s="119"/>
      <c r="CS13" s="119"/>
      <c r="CT13" s="119"/>
      <c r="CU13" s="119">
        <v>165991.7</v>
      </c>
      <c r="CV13" s="119">
        <f aca="true" t="shared" si="28" ref="CV13:CV23">CW13-CQ13-CU13</f>
        <v>26515.099999999977</v>
      </c>
      <c r="CW13" s="119">
        <v>197293.3</v>
      </c>
      <c r="CX13" s="119">
        <f aca="true" t="shared" si="29" ref="CX13:CX24">CW13/$BA$12*$BB$12</f>
        <v>206.6495722318567</v>
      </c>
      <c r="CY13" s="119">
        <v>3227.6</v>
      </c>
      <c r="CZ13" s="119">
        <v>194541.2</v>
      </c>
      <c r="DA13" s="119">
        <f>DB13-CY13-CZ13</f>
        <v>26931.600000000006</v>
      </c>
      <c r="DB13" s="119">
        <v>224700.40000000002</v>
      </c>
      <c r="DC13" s="119">
        <f t="shared" si="14"/>
        <v>235.35640358961558</v>
      </c>
      <c r="DD13" s="42" t="s">
        <v>31</v>
      </c>
      <c r="DE13" s="50"/>
      <c r="DF13" s="50"/>
      <c r="DK13" s="98"/>
      <c r="DM13" s="3"/>
      <c r="DN13" s="2"/>
      <c r="DO13" s="2"/>
      <c r="DP13" s="2"/>
    </row>
    <row r="14" spans="1:120" ht="21.75" customHeight="1">
      <c r="A14" s="49" t="s">
        <v>20</v>
      </c>
      <c r="B14" s="102">
        <v>2521</v>
      </c>
      <c r="C14" s="102">
        <v>21682</v>
      </c>
      <c r="D14" s="102">
        <v>3359</v>
      </c>
      <c r="E14" s="103" t="e">
        <f>#REF!/#REF!*100</f>
        <v>#REF!</v>
      </c>
      <c r="F14" s="102">
        <v>2878</v>
      </c>
      <c r="G14" s="102">
        <v>25586</v>
      </c>
      <c r="H14" s="102">
        <v>4107</v>
      </c>
      <c r="I14" s="102">
        <f t="shared" si="0"/>
        <v>32571</v>
      </c>
      <c r="J14" s="103">
        <f t="shared" si="15"/>
        <v>99.28064132654616</v>
      </c>
      <c r="K14" s="76">
        <v>3698</v>
      </c>
      <c r="L14" s="76">
        <v>26717</v>
      </c>
      <c r="M14" s="76">
        <v>5564</v>
      </c>
      <c r="N14" s="76">
        <f t="shared" si="16"/>
        <v>35979</v>
      </c>
      <c r="O14" s="105">
        <f aca="true" t="shared" si="30" ref="O14:O24">N14/N$12*100</f>
        <v>95.71683205193008</v>
      </c>
      <c r="P14" s="76">
        <v>2864</v>
      </c>
      <c r="Q14" s="76">
        <v>36119</v>
      </c>
      <c r="R14" s="76">
        <v>3422</v>
      </c>
      <c r="S14" s="76">
        <v>42405</v>
      </c>
      <c r="T14" s="105">
        <v>94.28990727769995</v>
      </c>
      <c r="U14" s="76">
        <v>685</v>
      </c>
      <c r="V14" s="76">
        <v>41207</v>
      </c>
      <c r="W14" s="76">
        <v>2031</v>
      </c>
      <c r="X14" s="76">
        <v>43923</v>
      </c>
      <c r="Y14" s="105">
        <v>95.54293918037065</v>
      </c>
      <c r="Z14" s="81">
        <v>595.0966908789735</v>
      </c>
      <c r="AA14" s="81">
        <v>45595.790202911885</v>
      </c>
      <c r="AB14" s="81">
        <v>1991.9717207981043</v>
      </c>
      <c r="AC14" s="81">
        <f t="shared" si="1"/>
        <v>48182.85861458896</v>
      </c>
      <c r="AD14" s="82">
        <f t="shared" si="17"/>
        <v>98.54662215450065</v>
      </c>
      <c r="AE14" s="81">
        <v>663.8755991283894</v>
      </c>
      <c r="AF14" s="81">
        <v>50154</v>
      </c>
      <c r="AG14" s="81">
        <v>2598.182743109524</v>
      </c>
      <c r="AH14" s="81">
        <f t="shared" si="2"/>
        <v>53416.05834223791</v>
      </c>
      <c r="AI14" s="81">
        <v>1116.6184811953556</v>
      </c>
      <c r="AJ14" s="81">
        <v>63341.63602967178</v>
      </c>
      <c r="AK14" s="81">
        <v>2473.5436061328587</v>
      </c>
      <c r="AL14" s="81">
        <f t="shared" si="3"/>
        <v>66931.798117</v>
      </c>
      <c r="AM14" s="82">
        <f t="shared" si="18"/>
        <v>105.05697397111915</v>
      </c>
      <c r="AN14" s="81">
        <v>736.8619620000001</v>
      </c>
      <c r="AO14" s="81">
        <v>78081.737605</v>
      </c>
      <c r="AP14" s="81">
        <v>3168.0546149999996</v>
      </c>
      <c r="AQ14" s="81">
        <f t="shared" si="4"/>
        <v>81986.654182</v>
      </c>
      <c r="AR14" s="82">
        <f aca="true" t="shared" si="31" ref="AR14:AR24">AQ14/$AQ$12*$AR$12</f>
        <v>102.4058732858276</v>
      </c>
      <c r="AS14" s="98">
        <v>1067.839</v>
      </c>
      <c r="AT14" s="98">
        <v>95154.85699999999</v>
      </c>
      <c r="AU14" s="98">
        <v>3903.792</v>
      </c>
      <c r="AV14" s="98">
        <f t="shared" si="5"/>
        <v>100126.48799999998</v>
      </c>
      <c r="AW14" s="99">
        <f t="shared" si="19"/>
        <v>100.17143213282532</v>
      </c>
      <c r="AX14" s="98">
        <v>387.913</v>
      </c>
      <c r="AY14" s="98">
        <v>83141.219</v>
      </c>
      <c r="AZ14" s="98">
        <v>4887.42</v>
      </c>
      <c r="BA14" s="98">
        <f>AZ14+AY14+AX14</f>
        <v>88416.552</v>
      </c>
      <c r="BB14" s="99">
        <f t="shared" si="20"/>
        <v>92.60954451578293</v>
      </c>
      <c r="BC14" s="98">
        <v>916.783</v>
      </c>
      <c r="BD14" s="98">
        <v>95147.49</v>
      </c>
      <c r="BE14" s="98">
        <v>7212.815999999999</v>
      </c>
      <c r="BF14" s="98">
        <f t="shared" si="6"/>
        <v>103277.089</v>
      </c>
      <c r="BG14" s="99">
        <f t="shared" si="7"/>
        <v>108.17481517720773</v>
      </c>
      <c r="BH14" s="98">
        <v>1690.0590000000002</v>
      </c>
      <c r="BI14" s="98">
        <v>100287.118</v>
      </c>
      <c r="BJ14" s="98">
        <v>8449.068</v>
      </c>
      <c r="BK14" s="98">
        <f t="shared" si="21"/>
        <v>110426.245</v>
      </c>
      <c r="BL14" s="99">
        <f t="shared" si="22"/>
        <v>115.66300676414357</v>
      </c>
      <c r="BM14" s="98">
        <v>1953.419</v>
      </c>
      <c r="BN14" s="98">
        <v>107925.132</v>
      </c>
      <c r="BO14" s="98">
        <v>11920.762999999999</v>
      </c>
      <c r="BP14" s="98">
        <f t="shared" si="8"/>
        <v>121799.31399999998</v>
      </c>
      <c r="BQ14" s="99">
        <f t="shared" si="9"/>
        <v>127.57542266378834</v>
      </c>
      <c r="BR14" s="98">
        <v>3135</v>
      </c>
      <c r="BS14" s="98">
        <v>112248</v>
      </c>
      <c r="BT14" s="98">
        <v>14413</v>
      </c>
      <c r="BU14" s="98">
        <v>129796</v>
      </c>
      <c r="BV14" s="119">
        <f t="shared" si="10"/>
        <v>135.95133680366274</v>
      </c>
      <c r="BW14" s="98">
        <v>4959</v>
      </c>
      <c r="BX14" s="98">
        <v>144653</v>
      </c>
      <c r="BY14" s="98">
        <f t="shared" si="11"/>
        <v>19677</v>
      </c>
      <c r="BZ14" s="98">
        <v>169289</v>
      </c>
      <c r="CA14" s="119">
        <f t="shared" si="23"/>
        <v>177.31721976143535</v>
      </c>
      <c r="CB14" s="98">
        <v>3659</v>
      </c>
      <c r="CC14" s="98">
        <v>140891</v>
      </c>
      <c r="CD14" s="98">
        <v>18963</v>
      </c>
      <c r="CE14" s="98">
        <f t="shared" si="24"/>
        <v>163513</v>
      </c>
      <c r="CF14" s="119">
        <f t="shared" si="12"/>
        <v>171.26730357466568</v>
      </c>
      <c r="CG14" s="119">
        <v>4514</v>
      </c>
      <c r="CH14" s="119">
        <v>154779</v>
      </c>
      <c r="CI14" s="119">
        <f t="shared" si="25"/>
        <v>23401</v>
      </c>
      <c r="CJ14" s="119">
        <v>182694</v>
      </c>
      <c r="CK14" s="119">
        <f t="shared" si="13"/>
        <v>191.35792725514162</v>
      </c>
      <c r="CL14" s="119">
        <v>9488.6</v>
      </c>
      <c r="CM14" s="119">
        <v>170100</v>
      </c>
      <c r="CN14" s="119">
        <f t="shared" si="26"/>
        <v>28852.399999999994</v>
      </c>
      <c r="CO14" s="119">
        <v>208441</v>
      </c>
      <c r="CP14" s="119">
        <f t="shared" si="27"/>
        <v>218.32593142078545</v>
      </c>
      <c r="CQ14" s="119">
        <v>4673.2</v>
      </c>
      <c r="CR14" s="119"/>
      <c r="CS14" s="119"/>
      <c r="CT14" s="119"/>
      <c r="CU14" s="119">
        <v>169943.1</v>
      </c>
      <c r="CV14" s="119">
        <f t="shared" si="28"/>
        <v>26548.79999999999</v>
      </c>
      <c r="CW14" s="119">
        <v>201165.1</v>
      </c>
      <c r="CX14" s="119">
        <f t="shared" si="29"/>
        <v>210.70498523253795</v>
      </c>
      <c r="CY14" s="119">
        <v>4064.2</v>
      </c>
      <c r="CZ14" s="119">
        <v>199735.3</v>
      </c>
      <c r="DA14" s="119">
        <f>DB14-CY14-CZ14</f>
        <v>26706.600000000006</v>
      </c>
      <c r="DB14" s="119">
        <v>230506.1</v>
      </c>
      <c r="DC14" s="119">
        <f t="shared" si="14"/>
        <v>241.43742824431234</v>
      </c>
      <c r="DD14" s="42" t="s">
        <v>32</v>
      </c>
      <c r="DE14" s="50"/>
      <c r="DF14" s="50"/>
      <c r="DK14" s="98"/>
      <c r="DM14" s="3"/>
      <c r="DN14" s="2"/>
      <c r="DO14" s="2"/>
      <c r="DP14" s="2"/>
    </row>
    <row r="15" spans="1:122" ht="21.75" customHeight="1">
      <c r="A15" s="49" t="s">
        <v>21</v>
      </c>
      <c r="B15" s="102">
        <v>2452</v>
      </c>
      <c r="C15" s="102">
        <v>22046</v>
      </c>
      <c r="D15" s="102">
        <v>3557</v>
      </c>
      <c r="E15" s="103" t="e">
        <f>#REF!/#REF!*100</f>
        <v>#REF!</v>
      </c>
      <c r="F15" s="102">
        <v>2807</v>
      </c>
      <c r="G15" s="102">
        <v>25190</v>
      </c>
      <c r="H15" s="102">
        <v>4596</v>
      </c>
      <c r="I15" s="102">
        <f t="shared" si="0"/>
        <v>32593</v>
      </c>
      <c r="J15" s="103">
        <f t="shared" si="15"/>
        <v>99.34770018593593</v>
      </c>
      <c r="K15" s="76">
        <v>3837</v>
      </c>
      <c r="L15" s="76">
        <v>27139</v>
      </c>
      <c r="M15" s="76">
        <v>6282</v>
      </c>
      <c r="N15" s="76">
        <f t="shared" si="16"/>
        <v>37258</v>
      </c>
      <c r="O15" s="105">
        <f t="shared" si="30"/>
        <v>99.11942323552103</v>
      </c>
      <c r="P15" s="76">
        <v>2502</v>
      </c>
      <c r="Q15" s="76">
        <v>35219</v>
      </c>
      <c r="R15" s="76">
        <v>3168</v>
      </c>
      <c r="S15" s="76">
        <v>40889</v>
      </c>
      <c r="T15" s="105">
        <v>90.91899584194961</v>
      </c>
      <c r="U15" s="76">
        <v>558</v>
      </c>
      <c r="V15" s="76">
        <v>41424</v>
      </c>
      <c r="W15" s="76">
        <v>2063</v>
      </c>
      <c r="X15" s="76">
        <v>44044</v>
      </c>
      <c r="Y15" s="105">
        <v>95.80614286957278</v>
      </c>
      <c r="Z15" s="81">
        <v>607.9154735519346</v>
      </c>
      <c r="AA15" s="81">
        <v>42759.5383386028</v>
      </c>
      <c r="AB15" s="81">
        <v>2129.482232904149</v>
      </c>
      <c r="AC15" s="81">
        <f t="shared" si="1"/>
        <v>45496.93604505888</v>
      </c>
      <c r="AD15" s="82">
        <f t="shared" si="17"/>
        <v>93.05320386828086</v>
      </c>
      <c r="AE15" s="81">
        <v>707.287457664647</v>
      </c>
      <c r="AF15" s="81">
        <v>50121</v>
      </c>
      <c r="AG15" s="81">
        <v>2528</v>
      </c>
      <c r="AH15" s="81">
        <f t="shared" si="2"/>
        <v>53356.28745766465</v>
      </c>
      <c r="AI15" s="81">
        <v>1107.9393028823622</v>
      </c>
      <c r="AJ15" s="81">
        <v>61419.750566672716</v>
      </c>
      <c r="AK15" s="81">
        <v>2623.1082474449195</v>
      </c>
      <c r="AL15" s="81">
        <f t="shared" si="3"/>
        <v>65150.798117</v>
      </c>
      <c r="AM15" s="82">
        <f t="shared" si="18"/>
        <v>102.26149445455974</v>
      </c>
      <c r="AN15" s="81">
        <v>836.750243</v>
      </c>
      <c r="AO15" s="81">
        <v>80415.93513400001</v>
      </c>
      <c r="AP15" s="81">
        <v>3157.508686</v>
      </c>
      <c r="AQ15" s="81">
        <f t="shared" si="4"/>
        <v>84410.19406300002</v>
      </c>
      <c r="AR15" s="82">
        <f t="shared" si="31"/>
        <v>105.43300886579527</v>
      </c>
      <c r="AS15" s="98">
        <v>1016.672</v>
      </c>
      <c r="AT15" s="98">
        <v>94213.435</v>
      </c>
      <c r="AU15" s="98">
        <v>4132.894</v>
      </c>
      <c r="AV15" s="98">
        <f t="shared" si="5"/>
        <v>99363.001</v>
      </c>
      <c r="AW15" s="99">
        <f t="shared" si="19"/>
        <v>99.40760242369987</v>
      </c>
      <c r="AX15" s="98">
        <v>1325.837</v>
      </c>
      <c r="AY15" s="98">
        <v>86827.858</v>
      </c>
      <c r="AZ15" s="98">
        <v>4951.851000000001</v>
      </c>
      <c r="BA15" s="98">
        <f>AZ15+AY15+AX15</f>
        <v>93105.54599999999</v>
      </c>
      <c r="BB15" s="99">
        <f t="shared" si="20"/>
        <v>97.52090544034418</v>
      </c>
      <c r="BC15" s="98">
        <v>1267.1290000000001</v>
      </c>
      <c r="BD15" s="98">
        <v>95351.297</v>
      </c>
      <c r="BE15" s="98">
        <v>6931.535</v>
      </c>
      <c r="BF15" s="98">
        <f t="shared" si="6"/>
        <v>103549.96100000001</v>
      </c>
      <c r="BG15" s="99">
        <f t="shared" si="7"/>
        <v>108.46062763041344</v>
      </c>
      <c r="BH15" s="98">
        <v>2399.909</v>
      </c>
      <c r="BI15" s="98">
        <v>106033.701</v>
      </c>
      <c r="BJ15" s="98">
        <v>8605.185</v>
      </c>
      <c r="BK15" s="98">
        <f t="shared" si="21"/>
        <v>117038.795</v>
      </c>
      <c r="BL15" s="99">
        <f t="shared" si="22"/>
        <v>122.5891447975272</v>
      </c>
      <c r="BM15" s="98">
        <v>1739.994</v>
      </c>
      <c r="BN15" s="98">
        <v>106591.44099999999</v>
      </c>
      <c r="BO15" s="98">
        <v>12838.583</v>
      </c>
      <c r="BP15" s="98">
        <f t="shared" si="8"/>
        <v>121170.018</v>
      </c>
      <c r="BQ15" s="99">
        <f t="shared" si="9"/>
        <v>126.91628345730128</v>
      </c>
      <c r="BR15" s="98">
        <v>3618</v>
      </c>
      <c r="BS15" s="98">
        <v>111361</v>
      </c>
      <c r="BT15" s="98">
        <v>14516</v>
      </c>
      <c r="BU15" s="98">
        <v>129495</v>
      </c>
      <c r="BV15" s="119">
        <f t="shared" si="10"/>
        <v>135.6360624317414</v>
      </c>
      <c r="BW15" s="98">
        <v>4842</v>
      </c>
      <c r="BX15" s="98">
        <v>150170</v>
      </c>
      <c r="BY15" s="98">
        <f t="shared" si="11"/>
        <v>20154</v>
      </c>
      <c r="BZ15" s="98">
        <v>175166</v>
      </c>
      <c r="CA15" s="119">
        <f t="shared" si="23"/>
        <v>183.4729256876205</v>
      </c>
      <c r="CB15" s="98">
        <v>4842</v>
      </c>
      <c r="CC15" s="98">
        <v>142938</v>
      </c>
      <c r="CD15" s="98">
        <v>20081</v>
      </c>
      <c r="CE15" s="98">
        <f t="shared" si="24"/>
        <v>167861</v>
      </c>
      <c r="CF15" s="119">
        <f t="shared" si="12"/>
        <v>175.8214994853434</v>
      </c>
      <c r="CG15" s="119">
        <v>4981</v>
      </c>
      <c r="CH15" s="119">
        <v>161808</v>
      </c>
      <c r="CI15" s="119">
        <f t="shared" si="25"/>
        <v>23424</v>
      </c>
      <c r="CJ15" s="119">
        <v>190213</v>
      </c>
      <c r="CK15" s="119">
        <f t="shared" si="13"/>
        <v>199.23350201419998</v>
      </c>
      <c r="CL15" s="119">
        <v>9060.9</v>
      </c>
      <c r="CM15" s="119">
        <v>164730</v>
      </c>
      <c r="CN15" s="119">
        <f t="shared" si="26"/>
        <v>28799.399999999994</v>
      </c>
      <c r="CO15" s="119">
        <v>202590.3</v>
      </c>
      <c r="CP15" s="119">
        <f t="shared" si="27"/>
        <v>212.1977727237748</v>
      </c>
      <c r="CQ15" s="119">
        <v>5794.7</v>
      </c>
      <c r="CR15" s="119"/>
      <c r="CS15" s="119"/>
      <c r="CT15" s="119"/>
      <c r="CU15" s="119">
        <v>181925.7</v>
      </c>
      <c r="CV15" s="119">
        <f t="shared" si="28"/>
        <v>26212.199999999983</v>
      </c>
      <c r="CW15" s="119">
        <v>213932.6</v>
      </c>
      <c r="CX15" s="119">
        <f t="shared" si="29"/>
        <v>224.07796046013172</v>
      </c>
      <c r="CY15" s="119">
        <v>3426.3</v>
      </c>
      <c r="CZ15" s="119">
        <v>197435.2</v>
      </c>
      <c r="DA15" s="119">
        <f>DB15-CY15-CZ15</f>
        <v>26722.5</v>
      </c>
      <c r="DB15" s="119">
        <v>227584</v>
      </c>
      <c r="DC15" s="119">
        <f t="shared" si="14"/>
        <v>238.37675302108528</v>
      </c>
      <c r="DD15" s="42" t="s">
        <v>33</v>
      </c>
      <c r="DE15" s="50"/>
      <c r="DF15" s="50"/>
      <c r="DK15" s="98"/>
      <c r="DL15" s="121"/>
      <c r="DM15" s="35"/>
      <c r="DN15" s="61"/>
      <c r="DO15" s="61"/>
      <c r="DP15" s="61"/>
      <c r="DQ15" s="62"/>
      <c r="DR15" s="62"/>
    </row>
    <row r="16" spans="1:122" ht="21.75" customHeight="1">
      <c r="A16" s="49" t="s">
        <v>22</v>
      </c>
      <c r="B16" s="102">
        <v>2360</v>
      </c>
      <c r="C16" s="102">
        <v>22302</v>
      </c>
      <c r="D16" s="102">
        <v>3489</v>
      </c>
      <c r="E16" s="103" t="e">
        <f>#REF!/#REF!*100</f>
        <v>#REF!</v>
      </c>
      <c r="F16" s="102">
        <v>3033</v>
      </c>
      <c r="G16" s="102">
        <v>25520</v>
      </c>
      <c r="H16" s="102">
        <v>4676</v>
      </c>
      <c r="I16" s="102">
        <f t="shared" si="0"/>
        <v>33229</v>
      </c>
      <c r="J16" s="103">
        <f t="shared" si="15"/>
        <v>101.28631084829458</v>
      </c>
      <c r="K16" s="76">
        <v>4189</v>
      </c>
      <c r="L16" s="76">
        <v>27718</v>
      </c>
      <c r="M16" s="76">
        <v>5877</v>
      </c>
      <c r="N16" s="76">
        <f t="shared" si="16"/>
        <v>37784</v>
      </c>
      <c r="O16" s="105">
        <f t="shared" si="30"/>
        <v>100.5187687887414</v>
      </c>
      <c r="P16" s="76">
        <v>2379</v>
      </c>
      <c r="Q16" s="76">
        <v>35281</v>
      </c>
      <c r="R16" s="76">
        <v>2706</v>
      </c>
      <c r="S16" s="76">
        <v>40366</v>
      </c>
      <c r="T16" s="105">
        <v>89.75607586774287</v>
      </c>
      <c r="U16" s="76">
        <v>516</v>
      </c>
      <c r="V16" s="76">
        <v>41890</v>
      </c>
      <c r="W16" s="76">
        <v>1677</v>
      </c>
      <c r="X16" s="76">
        <v>44083</v>
      </c>
      <c r="Y16" s="105">
        <v>95.89097711650571</v>
      </c>
      <c r="Z16" s="81">
        <v>651.8509576117292</v>
      </c>
      <c r="AA16" s="81">
        <v>43584.24194704263</v>
      </c>
      <c r="AB16" s="81">
        <v>2304.248827068947</v>
      </c>
      <c r="AC16" s="81">
        <f t="shared" si="1"/>
        <v>46540.34173172331</v>
      </c>
      <c r="AD16" s="82">
        <f t="shared" si="17"/>
        <v>95.18724300406687</v>
      </c>
      <c r="AE16" s="81">
        <v>668.0327503779242</v>
      </c>
      <c r="AF16" s="81">
        <v>48459</v>
      </c>
      <c r="AG16" s="81">
        <v>2669</v>
      </c>
      <c r="AH16" s="81">
        <f t="shared" si="2"/>
        <v>51796.032750377926</v>
      </c>
      <c r="AI16" s="81">
        <v>780.2130557433613</v>
      </c>
      <c r="AJ16" s="81">
        <v>61686.475410348794</v>
      </c>
      <c r="AK16" s="81">
        <v>2704.829030907849</v>
      </c>
      <c r="AL16" s="81">
        <f t="shared" si="3"/>
        <v>65171.51749700001</v>
      </c>
      <c r="AM16" s="82">
        <f t="shared" si="18"/>
        <v>102.29401584837548</v>
      </c>
      <c r="AN16" s="81">
        <v>961.772258</v>
      </c>
      <c r="AO16" s="81">
        <v>84609.032234</v>
      </c>
      <c r="AP16" s="81">
        <v>3240.262972</v>
      </c>
      <c r="AQ16" s="81">
        <f t="shared" si="4"/>
        <v>88811.06746399999</v>
      </c>
      <c r="AR16" s="82">
        <f t="shared" si="31"/>
        <v>110.9299435601826</v>
      </c>
      <c r="AS16" s="98">
        <v>1402.323</v>
      </c>
      <c r="AT16" s="98">
        <v>96544.77</v>
      </c>
      <c r="AU16" s="98">
        <v>3979.808</v>
      </c>
      <c r="AV16" s="98">
        <f t="shared" si="5"/>
        <v>101926.90100000001</v>
      </c>
      <c r="AW16" s="99">
        <f t="shared" si="19"/>
        <v>101.97265329061284</v>
      </c>
      <c r="AX16" s="98">
        <v>955.327</v>
      </c>
      <c r="AY16" s="98">
        <v>88204.692</v>
      </c>
      <c r="AZ16" s="98">
        <v>5080.740999999999</v>
      </c>
      <c r="BA16" s="98">
        <f>AZ16+AY16+AX16</f>
        <v>94240.76</v>
      </c>
      <c r="BB16" s="99">
        <f t="shared" si="20"/>
        <v>98.7099548783718</v>
      </c>
      <c r="BC16" s="98">
        <v>1205.36</v>
      </c>
      <c r="BD16" s="98">
        <v>99639.216</v>
      </c>
      <c r="BE16" s="98">
        <v>6960.116</v>
      </c>
      <c r="BF16" s="98">
        <f t="shared" si="6"/>
        <v>107804.692</v>
      </c>
      <c r="BG16" s="99">
        <f t="shared" si="7"/>
        <v>112.91713143014519</v>
      </c>
      <c r="BH16" s="98">
        <v>2782.299</v>
      </c>
      <c r="BI16" s="98">
        <v>108308.27699999999</v>
      </c>
      <c r="BJ16" s="98">
        <v>8680.873</v>
      </c>
      <c r="BK16" s="98">
        <f t="shared" si="21"/>
        <v>119771.449</v>
      </c>
      <c r="BL16" s="99">
        <f t="shared" si="22"/>
        <v>125.45138989230571</v>
      </c>
      <c r="BM16" s="98">
        <v>3153.9120000000003</v>
      </c>
      <c r="BN16" s="98">
        <v>108649.432</v>
      </c>
      <c r="BO16" s="98">
        <v>13379.999000000002</v>
      </c>
      <c r="BP16" s="98">
        <f t="shared" si="8"/>
        <v>125183.343</v>
      </c>
      <c r="BQ16" s="99">
        <f t="shared" si="9"/>
        <v>131.1199330210595</v>
      </c>
      <c r="BR16" s="98">
        <v>4155</v>
      </c>
      <c r="BS16" s="98">
        <v>114905</v>
      </c>
      <c r="BT16" s="98">
        <v>15101</v>
      </c>
      <c r="BU16" s="98">
        <v>134161</v>
      </c>
      <c r="BV16" s="119">
        <f t="shared" si="10"/>
        <v>140.52333890810345</v>
      </c>
      <c r="BW16" s="98">
        <v>4634</v>
      </c>
      <c r="BX16" s="98">
        <v>151331</v>
      </c>
      <c r="BY16" s="98">
        <f t="shared" si="11"/>
        <v>21094</v>
      </c>
      <c r="BZ16" s="98">
        <v>177059</v>
      </c>
      <c r="CA16" s="119">
        <f t="shared" si="23"/>
        <v>185.45569773428858</v>
      </c>
      <c r="CB16" s="98">
        <v>3414</v>
      </c>
      <c r="CC16" s="98">
        <v>142655</v>
      </c>
      <c r="CD16" s="98">
        <v>20346</v>
      </c>
      <c r="CE16" s="98">
        <f t="shared" si="24"/>
        <v>166415</v>
      </c>
      <c r="CF16" s="119">
        <f t="shared" si="12"/>
        <v>174.3069255923259</v>
      </c>
      <c r="CG16" s="119">
        <v>4133.9</v>
      </c>
      <c r="CH16" s="119">
        <v>164960.4</v>
      </c>
      <c r="CI16" s="119">
        <f t="shared" si="25"/>
        <v>23848.1</v>
      </c>
      <c r="CJ16" s="119">
        <v>192942.4</v>
      </c>
      <c r="CK16" s="119">
        <f t="shared" si="13"/>
        <v>202.09233879400767</v>
      </c>
      <c r="CL16" s="119">
        <v>7117.7</v>
      </c>
      <c r="CM16" s="119">
        <v>167169.6</v>
      </c>
      <c r="CN16" s="119">
        <f t="shared" si="26"/>
        <v>29558.399999999994</v>
      </c>
      <c r="CO16" s="119">
        <v>203845.7</v>
      </c>
      <c r="CP16" s="119">
        <f t="shared" si="27"/>
        <v>213.5127077620142</v>
      </c>
      <c r="CQ16" s="119">
        <v>4483.4</v>
      </c>
      <c r="CR16" s="119"/>
      <c r="CS16" s="119"/>
      <c r="CT16" s="119"/>
      <c r="CU16" s="119">
        <v>180407.3</v>
      </c>
      <c r="CV16" s="119">
        <f t="shared" si="28"/>
        <v>26670.100000000006</v>
      </c>
      <c r="CW16" s="119">
        <v>211560.8</v>
      </c>
      <c r="CX16" s="119">
        <f t="shared" si="29"/>
        <v>221.59368220324458</v>
      </c>
      <c r="CY16" s="119">
        <v>2407.7</v>
      </c>
      <c r="CZ16" s="119">
        <v>194628.9</v>
      </c>
      <c r="DA16" s="119">
        <f>DB16-CY16-CZ16</f>
        <v>26000.599999999977</v>
      </c>
      <c r="DB16" s="119">
        <v>223037.19999999998</v>
      </c>
      <c r="DC16" s="119">
        <f t="shared" si="14"/>
        <v>233.61432938569666</v>
      </c>
      <c r="DD16" s="42" t="s">
        <v>34</v>
      </c>
      <c r="DE16" s="50"/>
      <c r="DF16" s="50"/>
      <c r="DK16" s="98"/>
      <c r="DL16" s="121"/>
      <c r="DM16" s="35"/>
      <c r="DN16" s="61"/>
      <c r="DO16" s="61"/>
      <c r="DP16" s="61"/>
      <c r="DQ16" s="62"/>
      <c r="DR16" s="62"/>
    </row>
    <row r="17" spans="1:122" ht="21.75" customHeight="1">
      <c r="A17" s="49" t="s">
        <v>23</v>
      </c>
      <c r="B17" s="102">
        <v>2659</v>
      </c>
      <c r="C17" s="102">
        <v>22626</v>
      </c>
      <c r="D17" s="102">
        <v>3902</v>
      </c>
      <c r="E17" s="103" t="e">
        <f>#REF!/#REF!*100</f>
        <v>#REF!</v>
      </c>
      <c r="F17" s="102">
        <v>3020</v>
      </c>
      <c r="G17" s="102">
        <v>25311</v>
      </c>
      <c r="H17" s="102">
        <v>5176</v>
      </c>
      <c r="I17" s="102">
        <f t="shared" si="0"/>
        <v>33507</v>
      </c>
      <c r="J17" s="103">
        <f t="shared" si="15"/>
        <v>102.1336909805834</v>
      </c>
      <c r="K17" s="76">
        <v>4094</v>
      </c>
      <c r="L17" s="76">
        <v>27707</v>
      </c>
      <c r="M17" s="76">
        <v>5723</v>
      </c>
      <c r="N17" s="76">
        <f t="shared" si="16"/>
        <v>37524</v>
      </c>
      <c r="O17" s="105">
        <f t="shared" si="30"/>
        <v>99.82707707041953</v>
      </c>
      <c r="P17" s="76">
        <v>1706</v>
      </c>
      <c r="Q17" s="76">
        <v>36298</v>
      </c>
      <c r="R17" s="76">
        <v>2152</v>
      </c>
      <c r="S17" s="76">
        <v>40156</v>
      </c>
      <c r="T17" s="105">
        <v>89.28912903297534</v>
      </c>
      <c r="U17" s="76">
        <v>524</v>
      </c>
      <c r="V17" s="76">
        <v>42332</v>
      </c>
      <c r="W17" s="76">
        <v>1884</v>
      </c>
      <c r="X17" s="76">
        <v>44740</v>
      </c>
      <c r="Y17" s="105">
        <v>97.3201078917602</v>
      </c>
      <c r="Z17" s="81">
        <v>569.0175344419315</v>
      </c>
      <c r="AA17" s="81">
        <v>45540.39282122293</v>
      </c>
      <c r="AB17" s="81">
        <v>2258.4666684530066</v>
      </c>
      <c r="AC17" s="81">
        <f t="shared" si="1"/>
        <v>48367.87702411787</v>
      </c>
      <c r="AD17" s="82">
        <f t="shared" si="17"/>
        <v>98.92503347794073</v>
      </c>
      <c r="AE17" s="81">
        <v>724.9946104727507</v>
      </c>
      <c r="AF17" s="81">
        <v>48578</v>
      </c>
      <c r="AG17" s="81">
        <v>2762</v>
      </c>
      <c r="AH17" s="81">
        <f t="shared" si="2"/>
        <v>52064.99461047275</v>
      </c>
      <c r="AI17" s="81">
        <v>945.1632800034971</v>
      </c>
      <c r="AJ17" s="81">
        <v>62335.539833559225</v>
      </c>
      <c r="AK17" s="81">
        <v>2637.2674224372768</v>
      </c>
      <c r="AL17" s="81">
        <f t="shared" si="3"/>
        <v>65917.970536</v>
      </c>
      <c r="AM17" s="82">
        <f>AL17/$AL$12*$AM$12</f>
        <v>103.46565772406215</v>
      </c>
      <c r="AN17" s="81">
        <v>544.539221</v>
      </c>
      <c r="AO17" s="81">
        <v>85927.949384</v>
      </c>
      <c r="AP17" s="81">
        <v>3172.0024040000003</v>
      </c>
      <c r="AQ17" s="81">
        <f t="shared" si="4"/>
        <v>89644.491009</v>
      </c>
      <c r="AR17" s="82">
        <f t="shared" si="31"/>
        <v>111.9709357410958</v>
      </c>
      <c r="AS17" s="98">
        <v>1444.123</v>
      </c>
      <c r="AT17" s="98">
        <v>101944.80900000001</v>
      </c>
      <c r="AU17" s="98">
        <v>4026.193</v>
      </c>
      <c r="AV17" s="98">
        <f t="shared" si="5"/>
        <v>107415.12500000001</v>
      </c>
      <c r="AW17" s="99">
        <f t="shared" si="19"/>
        <v>107.46334080924171</v>
      </c>
      <c r="AX17" s="98">
        <v>730.864</v>
      </c>
      <c r="AY17" s="98">
        <v>92994.38399999999</v>
      </c>
      <c r="AZ17" s="98">
        <v>4990.309</v>
      </c>
      <c r="BA17" s="98">
        <f aca="true" t="shared" si="32" ref="BA17:BA25">AZ17+AY17+AX17</f>
        <v>98715.55699999999</v>
      </c>
      <c r="BB17" s="99">
        <f t="shared" si="20"/>
        <v>103.39696090378877</v>
      </c>
      <c r="BC17" s="98">
        <v>1645.5729999999999</v>
      </c>
      <c r="BD17" s="98">
        <v>90859.005</v>
      </c>
      <c r="BE17" s="98">
        <v>6762.776999999999</v>
      </c>
      <c r="BF17" s="98">
        <f t="shared" si="6"/>
        <v>99267.35500000001</v>
      </c>
      <c r="BG17" s="99">
        <f t="shared" si="7"/>
        <v>103.97492691002617</v>
      </c>
      <c r="BH17" s="98">
        <v>2304.334</v>
      </c>
      <c r="BI17" s="98">
        <v>104010.86</v>
      </c>
      <c r="BJ17" s="98">
        <v>8593.911</v>
      </c>
      <c r="BK17" s="98">
        <f t="shared" si="21"/>
        <v>114909.10500000001</v>
      </c>
      <c r="BL17" s="99">
        <f t="shared" si="22"/>
        <v>120.35845816252002</v>
      </c>
      <c r="BM17" s="98">
        <v>2546.182</v>
      </c>
      <c r="BN17" s="98">
        <v>106046.288</v>
      </c>
      <c r="BO17" s="98">
        <v>13458.393</v>
      </c>
      <c r="BP17" s="98">
        <f t="shared" si="8"/>
        <v>122050.863</v>
      </c>
      <c r="BQ17" s="99">
        <f t="shared" si="9"/>
        <v>127.83890091289946</v>
      </c>
      <c r="BR17" s="98">
        <v>3686</v>
      </c>
      <c r="BS17" s="98">
        <v>111329</v>
      </c>
      <c r="BT17" s="98">
        <v>15884</v>
      </c>
      <c r="BU17" s="98">
        <v>130899</v>
      </c>
      <c r="BV17" s="119">
        <f t="shared" si="10"/>
        <v>137.10664455193265</v>
      </c>
      <c r="BW17" s="98">
        <v>4455</v>
      </c>
      <c r="BX17" s="98">
        <v>150470</v>
      </c>
      <c r="BY17" s="98">
        <f t="shared" si="11"/>
        <v>20810</v>
      </c>
      <c r="BZ17" s="98">
        <v>175735</v>
      </c>
      <c r="CA17" s="119">
        <f t="shared" si="23"/>
        <v>184.06890946709967</v>
      </c>
      <c r="CB17" s="98">
        <v>3733</v>
      </c>
      <c r="CC17" s="98">
        <v>154059</v>
      </c>
      <c r="CD17" s="98">
        <v>19559</v>
      </c>
      <c r="CE17" s="98">
        <f t="shared" si="24"/>
        <v>177351</v>
      </c>
      <c r="CF17" s="119">
        <f t="shared" si="12"/>
        <v>185.76154529774715</v>
      </c>
      <c r="CG17" s="119">
        <v>4160.8</v>
      </c>
      <c r="CH17" s="119">
        <v>156694</v>
      </c>
      <c r="CI17" s="119">
        <f t="shared" si="25"/>
        <v>24711.99999999999</v>
      </c>
      <c r="CJ17" s="119">
        <v>185566.8</v>
      </c>
      <c r="CK17" s="119">
        <f t="shared" si="13"/>
        <v>194.366964516456</v>
      </c>
      <c r="CL17" s="119">
        <v>6645.8</v>
      </c>
      <c r="CM17" s="119">
        <v>165674.5</v>
      </c>
      <c r="CN17" s="119">
        <f t="shared" si="26"/>
        <v>29260.800000000017</v>
      </c>
      <c r="CO17" s="119">
        <v>201581.1</v>
      </c>
      <c r="CP17" s="119">
        <f t="shared" si="27"/>
        <v>211.14071326815017</v>
      </c>
      <c r="CQ17" s="119">
        <v>4309</v>
      </c>
      <c r="CR17" s="119"/>
      <c r="CS17" s="119"/>
      <c r="CT17" s="119"/>
      <c r="CU17" s="119">
        <v>183053.6</v>
      </c>
      <c r="CV17" s="119">
        <f t="shared" si="28"/>
        <v>26712</v>
      </c>
      <c r="CW17" s="119">
        <v>214074.6</v>
      </c>
      <c r="CX17" s="119">
        <f t="shared" si="29"/>
        <v>224.22669454921095</v>
      </c>
      <c r="CY17" s="119">
        <v>2300.4</v>
      </c>
      <c r="CZ17" s="119">
        <v>200211.7</v>
      </c>
      <c r="DA17" s="119">
        <f>DB17-CY17-CZ17</f>
        <v>26988.199999999983</v>
      </c>
      <c r="DB17" s="119">
        <v>229500.3</v>
      </c>
      <c r="DC17" s="119">
        <f t="shared" si="14"/>
        <v>240.38393002744027</v>
      </c>
      <c r="DD17" s="42" t="s">
        <v>35</v>
      </c>
      <c r="DE17" s="50"/>
      <c r="DF17" s="50"/>
      <c r="DL17" s="121"/>
      <c r="DM17" s="35"/>
      <c r="DN17" s="61"/>
      <c r="DO17" s="61"/>
      <c r="DP17" s="61"/>
      <c r="DQ17" s="62"/>
      <c r="DR17" s="62"/>
    </row>
    <row r="18" spans="1:122" ht="21.75" customHeight="1">
      <c r="A18" s="49" t="s">
        <v>24</v>
      </c>
      <c r="B18" s="102">
        <v>2536</v>
      </c>
      <c r="C18" s="102">
        <v>22776</v>
      </c>
      <c r="D18" s="102">
        <v>4104</v>
      </c>
      <c r="E18" s="103" t="e">
        <f>#REF!/#REF!*100</f>
        <v>#REF!</v>
      </c>
      <c r="F18" s="102">
        <v>3402</v>
      </c>
      <c r="G18" s="102">
        <v>25261</v>
      </c>
      <c r="H18" s="102">
        <v>5267</v>
      </c>
      <c r="I18" s="102">
        <f t="shared" si="0"/>
        <v>33930</v>
      </c>
      <c r="J18" s="103">
        <f t="shared" si="15"/>
        <v>103.42304995885026</v>
      </c>
      <c r="K18" s="76">
        <v>4195</v>
      </c>
      <c r="L18" s="76">
        <v>28086</v>
      </c>
      <c r="M18" s="76">
        <v>5815</v>
      </c>
      <c r="N18" s="76">
        <f t="shared" si="16"/>
        <v>38096</v>
      </c>
      <c r="O18" s="105">
        <f t="shared" si="30"/>
        <v>101.3487988507276</v>
      </c>
      <c r="P18" s="76">
        <v>2647</v>
      </c>
      <c r="Q18" s="76">
        <v>36876</v>
      </c>
      <c r="R18" s="76">
        <v>2843</v>
      </c>
      <c r="S18" s="76">
        <v>42366</v>
      </c>
      <c r="T18" s="105">
        <v>94.20318857981455</v>
      </c>
      <c r="U18" s="76">
        <v>725</v>
      </c>
      <c r="V18" s="76">
        <v>41891</v>
      </c>
      <c r="W18" s="76">
        <v>2081</v>
      </c>
      <c r="X18" s="76">
        <v>44697</v>
      </c>
      <c r="Y18" s="105">
        <v>97.2265726964239</v>
      </c>
      <c r="Z18" s="81">
        <v>791.8093531353097</v>
      </c>
      <c r="AA18" s="81">
        <v>46177.46563866292</v>
      </c>
      <c r="AB18" s="81">
        <v>2331.97299005935</v>
      </c>
      <c r="AC18" s="81">
        <f t="shared" si="1"/>
        <v>49301.24798185758</v>
      </c>
      <c r="AD18" s="82">
        <f t="shared" si="17"/>
        <v>100.83402264435995</v>
      </c>
      <c r="AE18" s="81">
        <v>619.270028236878</v>
      </c>
      <c r="AF18" s="81">
        <v>48787</v>
      </c>
      <c r="AG18" s="81">
        <v>2508.3208213897324</v>
      </c>
      <c r="AH18" s="81">
        <f t="shared" si="2"/>
        <v>51914.590849626606</v>
      </c>
      <c r="AI18" s="81">
        <v>943.2468797629916</v>
      </c>
      <c r="AJ18" s="81">
        <v>59745.734035151356</v>
      </c>
      <c r="AK18" s="81">
        <v>2809.653534085654</v>
      </c>
      <c r="AL18" s="81">
        <f t="shared" si="3"/>
        <v>63498.634449000005</v>
      </c>
      <c r="AM18" s="82">
        <f t="shared" si="18"/>
        <v>99.66823803013658</v>
      </c>
      <c r="AN18" s="81">
        <v>780.1413779999999</v>
      </c>
      <c r="AO18" s="81">
        <v>87192.89366</v>
      </c>
      <c r="AP18" s="81">
        <v>3286.4684450000004</v>
      </c>
      <c r="AQ18" s="81">
        <f t="shared" si="4"/>
        <v>91259.50348300001</v>
      </c>
      <c r="AR18" s="82">
        <f t="shared" si="31"/>
        <v>113.98817579580442</v>
      </c>
      <c r="AS18" s="98">
        <v>1544.589</v>
      </c>
      <c r="AT18" s="98">
        <v>104356.85399999999</v>
      </c>
      <c r="AU18" s="98">
        <v>4111.704</v>
      </c>
      <c r="AV18" s="98">
        <f t="shared" si="5"/>
        <v>110013.147</v>
      </c>
      <c r="AW18" s="99">
        <f t="shared" si="19"/>
        <v>110.06252899261817</v>
      </c>
      <c r="AX18" s="98">
        <v>912.874</v>
      </c>
      <c r="AY18" s="98">
        <v>93057.771</v>
      </c>
      <c r="AZ18" s="98">
        <v>5237.178999999999</v>
      </c>
      <c r="BA18" s="98">
        <f t="shared" si="32"/>
        <v>99207.824</v>
      </c>
      <c r="BB18" s="99">
        <f t="shared" si="20"/>
        <v>103.91257276173762</v>
      </c>
      <c r="BC18" s="98">
        <v>1679.407</v>
      </c>
      <c r="BD18" s="98">
        <v>91043.234</v>
      </c>
      <c r="BE18" s="98">
        <v>6856.137</v>
      </c>
      <c r="BF18" s="98">
        <f t="shared" si="6"/>
        <v>99578.778</v>
      </c>
      <c r="BG18" s="99">
        <f t="shared" si="7"/>
        <v>104.30111857357053</v>
      </c>
      <c r="BH18" s="98">
        <v>2583.359</v>
      </c>
      <c r="BI18" s="98">
        <v>104013.92599999999</v>
      </c>
      <c r="BJ18" s="98">
        <v>9059.034</v>
      </c>
      <c r="BK18" s="98">
        <f t="shared" si="21"/>
        <v>115656.31899999999</v>
      </c>
      <c r="BL18" s="99">
        <f t="shared" si="22"/>
        <v>121.14110741348621</v>
      </c>
      <c r="BM18" s="98">
        <v>3194.449</v>
      </c>
      <c r="BN18" s="98">
        <v>108306.543</v>
      </c>
      <c r="BO18" s="98">
        <v>13874.66</v>
      </c>
      <c r="BP18" s="98">
        <f t="shared" si="8"/>
        <v>125375.652</v>
      </c>
      <c r="BQ18" s="99">
        <f t="shared" si="9"/>
        <v>131.32136192202236</v>
      </c>
      <c r="BR18" s="98">
        <v>2925</v>
      </c>
      <c r="BS18" s="98">
        <v>107819</v>
      </c>
      <c r="BT18" s="98">
        <f aca="true" t="shared" si="33" ref="BT18:BT24">BU18-(BS18+BR18)</f>
        <v>16291</v>
      </c>
      <c r="BU18" s="98">
        <v>127035</v>
      </c>
      <c r="BV18" s="119">
        <f t="shared" si="10"/>
        <v>133.05940145191914</v>
      </c>
      <c r="BW18" s="98">
        <v>4891</v>
      </c>
      <c r="BX18" s="98">
        <v>146081</v>
      </c>
      <c r="BY18" s="98">
        <f t="shared" si="11"/>
        <v>21270</v>
      </c>
      <c r="BZ18" s="98">
        <v>172242</v>
      </c>
      <c r="CA18" s="119">
        <f t="shared" si="23"/>
        <v>180.4102603603846</v>
      </c>
      <c r="CB18" s="98">
        <v>4333</v>
      </c>
      <c r="CC18" s="98">
        <v>160053</v>
      </c>
      <c r="CD18" s="98">
        <v>20962</v>
      </c>
      <c r="CE18" s="98">
        <f t="shared" si="24"/>
        <v>185348</v>
      </c>
      <c r="CF18" s="119">
        <f t="shared" si="12"/>
        <v>194.13778832849457</v>
      </c>
      <c r="CG18" s="119">
        <v>4454.3</v>
      </c>
      <c r="CH18" s="119">
        <v>159706.2</v>
      </c>
      <c r="CI18" s="119">
        <f t="shared" si="25"/>
        <v>25103.099999999995</v>
      </c>
      <c r="CJ18" s="119">
        <v>189263.6</v>
      </c>
      <c r="CK18" s="119">
        <f t="shared" si="13"/>
        <v>198.2390784636946</v>
      </c>
      <c r="CL18" s="119">
        <v>9105.6</v>
      </c>
      <c r="CM18" s="119">
        <v>161997.8</v>
      </c>
      <c r="CN18" s="119">
        <f t="shared" si="26"/>
        <v>27744.800000000017</v>
      </c>
      <c r="CO18" s="119">
        <v>198848.2</v>
      </c>
      <c r="CP18" s="119">
        <f t="shared" si="27"/>
        <v>208.27821050727366</v>
      </c>
      <c r="CQ18" s="119">
        <v>3353.5</v>
      </c>
      <c r="CR18" s="119"/>
      <c r="CS18" s="119"/>
      <c r="CT18" s="119"/>
      <c r="CU18" s="119">
        <v>185514.4</v>
      </c>
      <c r="CV18" s="119">
        <f t="shared" si="28"/>
        <v>26594.300000000017</v>
      </c>
      <c r="CW18" s="119">
        <v>215462.2</v>
      </c>
      <c r="CX18" s="119">
        <f t="shared" si="29"/>
        <v>225.6800989295367</v>
      </c>
      <c r="CY18" s="119"/>
      <c r="DA18" s="119"/>
      <c r="DD18" s="42" t="s">
        <v>36</v>
      </c>
      <c r="DE18" s="50"/>
      <c r="DF18" s="50"/>
      <c r="DL18" s="121"/>
      <c r="DM18" s="35"/>
      <c r="DN18" s="61"/>
      <c r="DO18" s="61"/>
      <c r="DP18" s="61"/>
      <c r="DQ18" s="62"/>
      <c r="DR18" s="62"/>
    </row>
    <row r="19" spans="1:122" ht="21.75" customHeight="1">
      <c r="A19" s="49" t="s">
        <v>25</v>
      </c>
      <c r="B19" s="102">
        <v>2748</v>
      </c>
      <c r="C19" s="102">
        <v>22692</v>
      </c>
      <c r="D19" s="102">
        <v>4359</v>
      </c>
      <c r="E19" s="103" t="e">
        <f>#REF!/#REF!*100</f>
        <v>#REF!</v>
      </c>
      <c r="F19" s="102">
        <v>3285</v>
      </c>
      <c r="G19" s="102">
        <v>26396</v>
      </c>
      <c r="H19" s="102">
        <v>5209</v>
      </c>
      <c r="I19" s="102">
        <f t="shared" si="0"/>
        <v>34890</v>
      </c>
      <c r="J19" s="103">
        <f t="shared" si="15"/>
        <v>106.3492547322218</v>
      </c>
      <c r="K19" s="76">
        <v>4422</v>
      </c>
      <c r="L19" s="76">
        <v>29616</v>
      </c>
      <c r="M19" s="76">
        <v>5873</v>
      </c>
      <c r="N19" s="76">
        <f t="shared" si="16"/>
        <v>39911</v>
      </c>
      <c r="O19" s="105">
        <f t="shared" si="30"/>
        <v>106.17733911516667</v>
      </c>
      <c r="P19" s="76">
        <v>1799</v>
      </c>
      <c r="Q19" s="76">
        <v>38264</v>
      </c>
      <c r="R19" s="76">
        <v>2437</v>
      </c>
      <c r="S19" s="76">
        <v>42500</v>
      </c>
      <c r="T19" s="105">
        <v>94.50114513152336</v>
      </c>
      <c r="U19" s="76">
        <v>804</v>
      </c>
      <c r="V19" s="76">
        <v>42781</v>
      </c>
      <c r="W19" s="76">
        <v>1939</v>
      </c>
      <c r="X19" s="76">
        <v>45524</v>
      </c>
      <c r="Y19" s="105">
        <v>99.0254937788219</v>
      </c>
      <c r="Z19" s="81">
        <v>572.7475687320496</v>
      </c>
      <c r="AA19" s="81">
        <v>46531.57499345141</v>
      </c>
      <c r="AB19" s="81">
        <v>2410.242963999294</v>
      </c>
      <c r="AC19" s="81">
        <f t="shared" si="1"/>
        <v>49514.56552618275</v>
      </c>
      <c r="AD19" s="82">
        <f t="shared" si="17"/>
        <v>101.27031314359516</v>
      </c>
      <c r="AE19" s="81">
        <v>790.5127051447538</v>
      </c>
      <c r="AF19" s="81">
        <v>50078</v>
      </c>
      <c r="AG19" s="81">
        <v>2795</v>
      </c>
      <c r="AH19" s="81">
        <f t="shared" si="2"/>
        <v>53663.512705144756</v>
      </c>
      <c r="AI19" s="81">
        <v>922.2076571346026</v>
      </c>
      <c r="AJ19" s="81">
        <v>62700.35288974434</v>
      </c>
      <c r="AK19" s="81">
        <v>2787.6464521210564</v>
      </c>
      <c r="AL19" s="81">
        <f t="shared" si="3"/>
        <v>66410.206999</v>
      </c>
      <c r="AM19" s="82">
        <f t="shared" si="18"/>
        <v>104.23827813373099</v>
      </c>
      <c r="AN19" s="81">
        <v>878.833725</v>
      </c>
      <c r="AO19" s="81">
        <v>90467.41234100002</v>
      </c>
      <c r="AP19" s="81">
        <v>3392.725004</v>
      </c>
      <c r="AQ19" s="81">
        <f t="shared" si="4"/>
        <v>94738.97107000003</v>
      </c>
      <c r="AR19" s="82">
        <f t="shared" si="31"/>
        <v>118.33422358091697</v>
      </c>
      <c r="AS19" s="98">
        <v>1375.015</v>
      </c>
      <c r="AT19" s="98">
        <v>106394.48700000001</v>
      </c>
      <c r="AU19" s="98">
        <v>4111.995</v>
      </c>
      <c r="AV19" s="98">
        <f t="shared" si="5"/>
        <v>111881.497</v>
      </c>
      <c r="AW19" s="99">
        <f t="shared" si="19"/>
        <v>111.93171764552854</v>
      </c>
      <c r="AX19" s="98">
        <v>812.7660000000001</v>
      </c>
      <c r="AY19" s="98">
        <v>96501.43100000001</v>
      </c>
      <c r="AZ19" s="98">
        <v>5585.345</v>
      </c>
      <c r="BA19" s="98">
        <f t="shared" si="32"/>
        <v>102899.54200000002</v>
      </c>
      <c r="BB19" s="99">
        <f t="shared" si="20"/>
        <v>107.77936370446426</v>
      </c>
      <c r="BC19" s="98">
        <v>1184.542</v>
      </c>
      <c r="BD19" s="98">
        <v>97279.923</v>
      </c>
      <c r="BE19" s="98">
        <v>7796.432</v>
      </c>
      <c r="BF19" s="98">
        <f t="shared" si="6"/>
        <v>106260.897</v>
      </c>
      <c r="BG19" s="99">
        <f t="shared" si="7"/>
        <v>111.30012478894815</v>
      </c>
      <c r="BH19" s="98">
        <v>1667.534</v>
      </c>
      <c r="BI19" s="98">
        <v>102513.43100000001</v>
      </c>
      <c r="BJ19" s="98">
        <v>9444.286999999998</v>
      </c>
      <c r="BK19" s="98">
        <f t="shared" si="21"/>
        <v>113625.25200000001</v>
      </c>
      <c r="BL19" s="99">
        <f t="shared" si="22"/>
        <v>119.0137207930372</v>
      </c>
      <c r="BM19" s="98">
        <v>3251.7169999999996</v>
      </c>
      <c r="BN19" s="98">
        <v>107768.67799999999</v>
      </c>
      <c r="BO19" s="98">
        <v>13197.430999999999</v>
      </c>
      <c r="BP19" s="98">
        <f t="shared" si="8"/>
        <v>124217.82599999999</v>
      </c>
      <c r="BQ19" s="99">
        <f t="shared" si="9"/>
        <v>130.10862815144358</v>
      </c>
      <c r="BR19" s="98">
        <v>4512</v>
      </c>
      <c r="BS19" s="98">
        <v>112463</v>
      </c>
      <c r="BT19" s="98">
        <f t="shared" si="33"/>
        <v>16961</v>
      </c>
      <c r="BU19" s="98">
        <v>133936</v>
      </c>
      <c r="BV19" s="119">
        <f t="shared" si="10"/>
        <v>140.28766869653435</v>
      </c>
      <c r="BW19" s="98">
        <v>5021</v>
      </c>
      <c r="BX19" s="98">
        <v>147736</v>
      </c>
      <c r="BY19" s="98">
        <f t="shared" si="11"/>
        <v>21681</v>
      </c>
      <c r="BZ19" s="98">
        <v>174438</v>
      </c>
      <c r="CA19" s="119">
        <f t="shared" si="23"/>
        <v>182.7104016252991</v>
      </c>
      <c r="CB19" s="98">
        <v>4752</v>
      </c>
      <c r="CC19" s="98">
        <v>155087</v>
      </c>
      <c r="CD19" s="98">
        <v>21800</v>
      </c>
      <c r="CE19" s="98">
        <f t="shared" si="24"/>
        <v>181639</v>
      </c>
      <c r="CF19" s="119">
        <f t="shared" si="12"/>
        <v>190.25289581867312</v>
      </c>
      <c r="CG19" s="119">
        <v>3640.3</v>
      </c>
      <c r="CH19" s="119">
        <v>147484.6</v>
      </c>
      <c r="CI19" s="119">
        <f t="shared" si="25"/>
        <v>24396.099999999995</v>
      </c>
      <c r="CJ19" s="119">
        <v>175521</v>
      </c>
      <c r="CK19" s="119">
        <f t="shared" si="13"/>
        <v>183.8447609103184</v>
      </c>
      <c r="CL19" s="119">
        <v>6887.5</v>
      </c>
      <c r="CM19" s="119">
        <v>160805.7</v>
      </c>
      <c r="CN19" s="119">
        <f t="shared" si="26"/>
        <v>28859.099999999977</v>
      </c>
      <c r="CO19" s="119">
        <v>196552.3</v>
      </c>
      <c r="CP19" s="119">
        <f t="shared" si="27"/>
        <v>205.87343166842246</v>
      </c>
      <c r="CQ19" s="129">
        <v>4194.6</v>
      </c>
      <c r="CR19" s="129"/>
      <c r="CS19" s="129"/>
      <c r="CT19" s="129"/>
      <c r="CU19" s="129">
        <v>186654.5</v>
      </c>
      <c r="CV19" s="119">
        <f t="shared" si="28"/>
        <v>26946.79999999999</v>
      </c>
      <c r="CW19" s="119">
        <v>217795.9</v>
      </c>
      <c r="CX19" s="119">
        <f t="shared" si="29"/>
        <v>228.1244703639315</v>
      </c>
      <c r="DD19" s="42" t="s">
        <v>37</v>
      </c>
      <c r="DE19" s="50"/>
      <c r="DF19" s="50"/>
      <c r="DL19" s="121"/>
      <c r="DM19" s="35"/>
      <c r="DN19" s="61"/>
      <c r="DO19" s="61"/>
      <c r="DP19" s="61"/>
      <c r="DQ19" s="62"/>
      <c r="DR19" s="62"/>
    </row>
    <row r="20" spans="1:122" ht="21.75" customHeight="1">
      <c r="A20" s="49" t="s">
        <v>26</v>
      </c>
      <c r="B20" s="102">
        <v>3041</v>
      </c>
      <c r="C20" s="102">
        <v>23359</v>
      </c>
      <c r="D20" s="102">
        <v>4396</v>
      </c>
      <c r="E20" s="103" t="e">
        <f>#REF!/#REF!*100</f>
        <v>#REF!</v>
      </c>
      <c r="F20" s="102">
        <v>3095</v>
      </c>
      <c r="G20" s="102">
        <v>26553</v>
      </c>
      <c r="H20" s="102">
        <v>5252</v>
      </c>
      <c r="I20" s="102">
        <f t="shared" si="0"/>
        <v>34900</v>
      </c>
      <c r="J20" s="103">
        <f t="shared" si="15"/>
        <v>106.37973603194439</v>
      </c>
      <c r="K20" s="76">
        <v>4541</v>
      </c>
      <c r="L20" s="76">
        <v>29765</v>
      </c>
      <c r="M20" s="76">
        <v>5932</v>
      </c>
      <c r="N20" s="76">
        <f t="shared" si="16"/>
        <v>40238</v>
      </c>
      <c r="O20" s="105">
        <f t="shared" si="30"/>
        <v>107.04727446859454</v>
      </c>
      <c r="P20" s="76">
        <v>1810</v>
      </c>
      <c r="Q20" s="76">
        <v>39716</v>
      </c>
      <c r="R20" s="76">
        <v>2189</v>
      </c>
      <c r="S20" s="76">
        <v>43715</v>
      </c>
      <c r="T20" s="105">
        <v>97.20276610410691</v>
      </c>
      <c r="U20" s="76">
        <v>1017</v>
      </c>
      <c r="V20" s="76">
        <v>43367</v>
      </c>
      <c r="W20" s="76">
        <v>1760</v>
      </c>
      <c r="X20" s="76">
        <v>46144</v>
      </c>
      <c r="Y20" s="105">
        <v>100.37414078134516</v>
      </c>
      <c r="Z20" s="81">
        <v>570.6271428661554</v>
      </c>
      <c r="AA20" s="81">
        <v>46680.67647764072</v>
      </c>
      <c r="AB20" s="81">
        <v>2353.08131710983</v>
      </c>
      <c r="AC20" s="81">
        <f t="shared" si="1"/>
        <v>49604.384937616705</v>
      </c>
      <c r="AD20" s="82">
        <f t="shared" si="17"/>
        <v>101.45401747030445</v>
      </c>
      <c r="AE20" s="81">
        <v>585.4387568029333</v>
      </c>
      <c r="AF20" s="81">
        <v>51026</v>
      </c>
      <c r="AG20" s="81">
        <v>2633</v>
      </c>
      <c r="AH20" s="81">
        <f t="shared" si="2"/>
        <v>54244.438756802934</v>
      </c>
      <c r="AI20" s="81">
        <v>1023.1942157141119</v>
      </c>
      <c r="AJ20" s="81">
        <v>64891.11255926563</v>
      </c>
      <c r="AK20" s="81">
        <v>2848.097523020256</v>
      </c>
      <c r="AL20" s="81">
        <f t="shared" si="3"/>
        <v>68762.40429800001</v>
      </c>
      <c r="AM20" s="82">
        <f t="shared" si="18"/>
        <v>107.93031595981795</v>
      </c>
      <c r="AN20" s="81">
        <v>731.070872</v>
      </c>
      <c r="AO20" s="81">
        <v>87293.930028</v>
      </c>
      <c r="AP20" s="81">
        <v>3480.671571</v>
      </c>
      <c r="AQ20" s="81">
        <f t="shared" si="4"/>
        <v>91505.672471</v>
      </c>
      <c r="AR20" s="82">
        <f t="shared" si="31"/>
        <v>114.29565450003435</v>
      </c>
      <c r="AS20" s="98">
        <v>1552.462</v>
      </c>
      <c r="AT20" s="98">
        <v>102851.898</v>
      </c>
      <c r="AU20" s="98">
        <v>4695.486</v>
      </c>
      <c r="AV20" s="98">
        <f t="shared" si="5"/>
        <v>109099.846</v>
      </c>
      <c r="AW20" s="99">
        <f t="shared" si="19"/>
        <v>109.14881803594965</v>
      </c>
      <c r="AX20" s="98">
        <v>873.245</v>
      </c>
      <c r="AY20" s="98">
        <v>97924.946</v>
      </c>
      <c r="AZ20" s="98">
        <v>5769.3</v>
      </c>
      <c r="BA20" s="98">
        <f t="shared" si="32"/>
        <v>104567.491</v>
      </c>
      <c r="BB20" s="99">
        <f t="shared" si="20"/>
        <v>109.52641212098193</v>
      </c>
      <c r="BC20" s="98">
        <v>1489.837</v>
      </c>
      <c r="BD20" s="98">
        <v>98919.852</v>
      </c>
      <c r="BE20" s="98">
        <v>6849.485000000001</v>
      </c>
      <c r="BF20" s="98">
        <f t="shared" si="6"/>
        <v>107259.174</v>
      </c>
      <c r="BG20" s="99">
        <f t="shared" si="7"/>
        <v>112.3457432413685</v>
      </c>
      <c r="BH20" s="98">
        <v>1621.6689999999999</v>
      </c>
      <c r="BI20" s="98">
        <v>100693.19200000001</v>
      </c>
      <c r="BJ20" s="98">
        <v>11177.918000000001</v>
      </c>
      <c r="BK20" s="98">
        <f t="shared" si="21"/>
        <v>113492.77900000001</v>
      </c>
      <c r="BL20" s="99">
        <f t="shared" si="22"/>
        <v>118.87496550442744</v>
      </c>
      <c r="BM20" s="98">
        <v>2994.4700000000003</v>
      </c>
      <c r="BN20" s="98">
        <v>107854.049</v>
      </c>
      <c r="BO20" s="98">
        <v>13492.673999999999</v>
      </c>
      <c r="BP20" s="98">
        <f t="shared" si="8"/>
        <v>124341.193</v>
      </c>
      <c r="BQ20" s="99">
        <f t="shared" si="9"/>
        <v>130.23784560473536</v>
      </c>
      <c r="BR20" s="98">
        <v>3859</v>
      </c>
      <c r="BS20" s="98">
        <v>117420</v>
      </c>
      <c r="BT20" s="98">
        <f t="shared" si="33"/>
        <v>17207</v>
      </c>
      <c r="BU20" s="98">
        <v>138486</v>
      </c>
      <c r="BV20" s="119">
        <f t="shared" si="10"/>
        <v>145.05344408604302</v>
      </c>
      <c r="BW20" s="98">
        <v>4685</v>
      </c>
      <c r="BX20" s="98">
        <v>149354</v>
      </c>
      <c r="BY20" s="98">
        <f t="shared" si="11"/>
        <v>20936</v>
      </c>
      <c r="BZ20" s="98">
        <v>174975</v>
      </c>
      <c r="CA20" s="119">
        <f t="shared" si="23"/>
        <v>183.27286786357737</v>
      </c>
      <c r="CB20" s="98">
        <v>4742</v>
      </c>
      <c r="CC20" s="98">
        <v>156980</v>
      </c>
      <c r="CD20" s="98">
        <v>22262</v>
      </c>
      <c r="CE20" s="98">
        <f t="shared" si="24"/>
        <v>183984</v>
      </c>
      <c r="CF20" s="119">
        <f t="shared" si="12"/>
        <v>192.7091031348045</v>
      </c>
      <c r="CG20" s="119">
        <v>5063</v>
      </c>
      <c r="CH20" s="119">
        <v>151185</v>
      </c>
      <c r="CI20" s="119">
        <f t="shared" si="25"/>
        <v>24223</v>
      </c>
      <c r="CJ20" s="119">
        <v>180471</v>
      </c>
      <c r="CK20" s="119">
        <f t="shared" si="13"/>
        <v>189.02950556483881</v>
      </c>
      <c r="CL20" s="119">
        <v>3821.2</v>
      </c>
      <c r="CM20" s="119">
        <v>152047.6</v>
      </c>
      <c r="CN20" s="119">
        <f t="shared" si="26"/>
        <v>28198.899999999994</v>
      </c>
      <c r="CO20" s="119">
        <v>184067.7</v>
      </c>
      <c r="CP20" s="119">
        <f t="shared" si="27"/>
        <v>192.79677245350823</v>
      </c>
      <c r="CQ20" s="129">
        <v>3676.4</v>
      </c>
      <c r="CR20" s="129"/>
      <c r="CS20" s="129"/>
      <c r="CT20" s="129"/>
      <c r="CU20" s="129">
        <v>188971.2</v>
      </c>
      <c r="CV20" s="119">
        <f t="shared" si="28"/>
        <v>26813.800000000017</v>
      </c>
      <c r="CW20" s="119">
        <v>219461.40000000002</v>
      </c>
      <c r="CX20" s="119">
        <f t="shared" si="29"/>
        <v>229.86895364112416</v>
      </c>
      <c r="DD20" s="42" t="s">
        <v>38</v>
      </c>
      <c r="DE20" s="50"/>
      <c r="DF20" s="50"/>
      <c r="DL20" s="121"/>
      <c r="DM20" s="35"/>
      <c r="DN20" s="61"/>
      <c r="DO20" s="61"/>
      <c r="DP20" s="61"/>
      <c r="DQ20" s="62"/>
      <c r="DR20" s="62"/>
    </row>
    <row r="21" spans="1:122" ht="21.75" customHeight="1">
      <c r="A21" s="49" t="s">
        <v>27</v>
      </c>
      <c r="B21" s="102">
        <v>3165</v>
      </c>
      <c r="C21" s="102">
        <v>23351</v>
      </c>
      <c r="D21" s="102">
        <v>4386</v>
      </c>
      <c r="E21" s="103" t="e">
        <f>#REF!/#REF!*100</f>
        <v>#REF!</v>
      </c>
      <c r="F21" s="102">
        <v>3377</v>
      </c>
      <c r="G21" s="102">
        <v>32999</v>
      </c>
      <c r="H21" s="102">
        <v>5721</v>
      </c>
      <c r="I21" s="102">
        <f t="shared" si="0"/>
        <v>42097</v>
      </c>
      <c r="J21" s="103">
        <f t="shared" si="15"/>
        <v>128.31712744231413</v>
      </c>
      <c r="K21" s="76">
        <v>4529</v>
      </c>
      <c r="L21" s="76">
        <v>31093</v>
      </c>
      <c r="M21" s="76">
        <v>6250</v>
      </c>
      <c r="N21" s="76">
        <f t="shared" si="16"/>
        <v>41872</v>
      </c>
      <c r="O21" s="105">
        <f t="shared" si="30"/>
        <v>111.39429088297108</v>
      </c>
      <c r="P21" s="76">
        <v>1848</v>
      </c>
      <c r="Q21" s="76">
        <v>40353</v>
      </c>
      <c r="R21" s="76">
        <v>2482</v>
      </c>
      <c r="S21" s="76">
        <v>44683</v>
      </c>
      <c r="T21" s="105">
        <v>99.3551686567496</v>
      </c>
      <c r="U21" s="76">
        <v>1068</v>
      </c>
      <c r="V21" s="76">
        <v>43737</v>
      </c>
      <c r="W21" s="76">
        <v>1881</v>
      </c>
      <c r="X21" s="76">
        <v>46686</v>
      </c>
      <c r="Y21" s="105">
        <v>101.55311929000261</v>
      </c>
      <c r="Z21" s="81">
        <v>636.612094380286</v>
      </c>
      <c r="AA21" s="81">
        <v>47761.77874440313</v>
      </c>
      <c r="AB21" s="81">
        <v>2605.3480380342376</v>
      </c>
      <c r="AC21" s="81">
        <v>51003.73887681765</v>
      </c>
      <c r="AD21" s="82">
        <f t="shared" si="17"/>
        <v>104.31606442791468</v>
      </c>
      <c r="AE21" s="81">
        <v>615.073474389826</v>
      </c>
      <c r="AF21" s="81">
        <v>52645</v>
      </c>
      <c r="AG21" s="81">
        <v>2634</v>
      </c>
      <c r="AH21" s="81">
        <f t="shared" si="2"/>
        <v>55894.07347438983</v>
      </c>
      <c r="AI21" s="81">
        <v>508.2828390575548</v>
      </c>
      <c r="AJ21" s="81">
        <v>65734.88573320418</v>
      </c>
      <c r="AK21" s="81">
        <v>2909.7640827382593</v>
      </c>
      <c r="AL21" s="81">
        <f t="shared" si="3"/>
        <v>69152.932655</v>
      </c>
      <c r="AM21" s="82">
        <f t="shared" si="18"/>
        <v>108.54329407471354</v>
      </c>
      <c r="AN21" s="81">
        <v>740.9042939999999</v>
      </c>
      <c r="AO21" s="81">
        <v>91962.091818</v>
      </c>
      <c r="AP21" s="81">
        <v>3665.736919</v>
      </c>
      <c r="AQ21" s="81">
        <f t="shared" si="4"/>
        <v>96368.73303100001</v>
      </c>
      <c r="AR21" s="82">
        <f t="shared" si="31"/>
        <v>120.36988656203746</v>
      </c>
      <c r="AS21" s="98">
        <v>605.534</v>
      </c>
      <c r="AT21" s="98">
        <v>99115.36099999999</v>
      </c>
      <c r="AU21" s="98">
        <v>5455.55</v>
      </c>
      <c r="AV21" s="98">
        <f t="shared" si="5"/>
        <v>105176.44499999999</v>
      </c>
      <c r="AW21" s="99">
        <f t="shared" si="19"/>
        <v>105.22365592498694</v>
      </c>
      <c r="AX21" s="98">
        <v>1308.6290000000001</v>
      </c>
      <c r="AY21" s="98">
        <v>101367.162</v>
      </c>
      <c r="AZ21" s="98">
        <v>6076.847000000001</v>
      </c>
      <c r="BA21" s="98">
        <f t="shared" si="32"/>
        <v>108752.63799999999</v>
      </c>
      <c r="BB21" s="99">
        <f t="shared" si="20"/>
        <v>113.91003202737227</v>
      </c>
      <c r="BC21" s="98">
        <v>1453</v>
      </c>
      <c r="BD21" s="98">
        <v>103258</v>
      </c>
      <c r="BE21" s="98">
        <v>7200</v>
      </c>
      <c r="BF21" s="98">
        <f t="shared" si="6"/>
        <v>111911</v>
      </c>
      <c r="BG21" s="99">
        <f t="shared" si="7"/>
        <v>117.21817354182487</v>
      </c>
      <c r="BH21" s="98">
        <v>2040.203</v>
      </c>
      <c r="BI21" s="98">
        <v>98016.18800000001</v>
      </c>
      <c r="BJ21" s="98">
        <v>10576.118</v>
      </c>
      <c r="BK21" s="98">
        <f t="shared" si="21"/>
        <v>110632.509</v>
      </c>
      <c r="BL21" s="99">
        <f t="shared" si="22"/>
        <v>115.87905245533955</v>
      </c>
      <c r="BM21" s="98">
        <v>3163.382</v>
      </c>
      <c r="BN21" s="98">
        <v>109811.844</v>
      </c>
      <c r="BO21" s="98">
        <v>13418.51</v>
      </c>
      <c r="BP21" s="98">
        <f t="shared" si="8"/>
        <v>126393.73599999999</v>
      </c>
      <c r="BQ21" s="99">
        <f t="shared" si="9"/>
        <v>132.3877266850229</v>
      </c>
      <c r="BR21" s="98">
        <v>4812</v>
      </c>
      <c r="BS21" s="98">
        <v>120339</v>
      </c>
      <c r="BT21" s="98">
        <f t="shared" si="33"/>
        <v>18205</v>
      </c>
      <c r="BU21" s="98">
        <v>143356</v>
      </c>
      <c r="BV21" s="119">
        <f t="shared" si="10"/>
        <v>150.15439488756107</v>
      </c>
      <c r="BW21" s="98">
        <v>5222</v>
      </c>
      <c r="BX21" s="98">
        <v>147346</v>
      </c>
      <c r="BY21" s="98">
        <f t="shared" si="11"/>
        <v>20806</v>
      </c>
      <c r="BZ21" s="98">
        <v>173374</v>
      </c>
      <c r="CA21" s="119">
        <f t="shared" si="23"/>
        <v>181.59594338036783</v>
      </c>
      <c r="CB21" s="98">
        <v>4406</v>
      </c>
      <c r="CC21" s="98">
        <v>156680</v>
      </c>
      <c r="CD21" s="98">
        <v>22306</v>
      </c>
      <c r="CE21" s="98">
        <f t="shared" si="24"/>
        <v>183392</v>
      </c>
      <c r="CF21" s="119">
        <f t="shared" si="12"/>
        <v>192.0890286225871</v>
      </c>
      <c r="CG21" s="119">
        <v>4296</v>
      </c>
      <c r="CH21" s="119">
        <v>146381</v>
      </c>
      <c r="CI21" s="119">
        <f t="shared" si="25"/>
        <v>23928</v>
      </c>
      <c r="CJ21" s="119">
        <v>174605</v>
      </c>
      <c r="CK21" s="119">
        <f t="shared" si="13"/>
        <v>182.8853212934415</v>
      </c>
      <c r="CL21" s="119">
        <v>4456.3</v>
      </c>
      <c r="CM21" s="119">
        <v>154360.6</v>
      </c>
      <c r="CN21" s="119">
        <f t="shared" si="26"/>
        <v>27379.399999999994</v>
      </c>
      <c r="CO21" s="119">
        <v>186196.3</v>
      </c>
      <c r="CP21" s="119">
        <f t="shared" si="27"/>
        <v>195.02631739726823</v>
      </c>
      <c r="CQ21" s="129">
        <v>3766.7</v>
      </c>
      <c r="CR21" s="129"/>
      <c r="CS21" s="129"/>
      <c r="CT21" s="129"/>
      <c r="CU21" s="129">
        <v>193692.9</v>
      </c>
      <c r="CV21" s="119">
        <f t="shared" si="28"/>
        <v>26767.899999999994</v>
      </c>
      <c r="CW21" s="119">
        <v>224227.5</v>
      </c>
      <c r="CX21" s="119">
        <f t="shared" si="29"/>
        <v>234.8610771760554</v>
      </c>
      <c r="DD21" s="42" t="s">
        <v>39</v>
      </c>
      <c r="DE21" s="50"/>
      <c r="DF21" s="50"/>
      <c r="DL21" s="121"/>
      <c r="DM21" s="35"/>
      <c r="DN21" s="61"/>
      <c r="DO21" s="61"/>
      <c r="DP21" s="61"/>
      <c r="DQ21" s="62"/>
      <c r="DR21" s="62"/>
    </row>
    <row r="22" spans="1:122" ht="21.75" customHeight="1">
      <c r="A22" s="49" t="s">
        <v>28</v>
      </c>
      <c r="B22" s="102">
        <v>3096</v>
      </c>
      <c r="C22" s="102">
        <v>24224</v>
      </c>
      <c r="D22" s="102">
        <v>4386</v>
      </c>
      <c r="E22" s="103" t="e">
        <f>#REF!/#REF!*100</f>
        <v>#REF!</v>
      </c>
      <c r="F22" s="102">
        <v>3343</v>
      </c>
      <c r="G22" s="102">
        <v>29120</v>
      </c>
      <c r="H22" s="102">
        <v>5586</v>
      </c>
      <c r="I22" s="102">
        <f t="shared" si="0"/>
        <v>38049</v>
      </c>
      <c r="J22" s="103">
        <f t="shared" si="15"/>
        <v>115.9782973145975</v>
      </c>
      <c r="K22" s="76">
        <v>4648</v>
      </c>
      <c r="L22" s="76">
        <v>32494</v>
      </c>
      <c r="M22" s="76">
        <v>6342</v>
      </c>
      <c r="N22" s="76">
        <f t="shared" si="16"/>
        <v>43484</v>
      </c>
      <c r="O22" s="105">
        <f t="shared" si="30"/>
        <v>115.68277953656654</v>
      </c>
      <c r="P22" s="76">
        <v>1926</v>
      </c>
      <c r="Q22" s="76">
        <v>40949</v>
      </c>
      <c r="R22" s="76">
        <v>2973</v>
      </c>
      <c r="S22" s="76">
        <v>45848</v>
      </c>
      <c r="T22" s="105">
        <v>101.94561181153136</v>
      </c>
      <c r="U22" s="76">
        <v>753</v>
      </c>
      <c r="V22" s="76">
        <v>43879</v>
      </c>
      <c r="W22" s="76">
        <v>1517</v>
      </c>
      <c r="X22" s="76">
        <v>46148</v>
      </c>
      <c r="Y22" s="105">
        <v>100.38284172974853</v>
      </c>
      <c r="Z22" s="81">
        <v>521.4055623096169</v>
      </c>
      <c r="AA22" s="81">
        <v>47752.80113351223</v>
      </c>
      <c r="AB22" s="81">
        <v>2502.4508562182214</v>
      </c>
      <c r="AC22" s="81">
        <v>50776.65755204007</v>
      </c>
      <c r="AD22" s="82">
        <f t="shared" si="17"/>
        <v>103.85162337658144</v>
      </c>
      <c r="AE22" s="81">
        <v>425</v>
      </c>
      <c r="AF22" s="81">
        <v>54357</v>
      </c>
      <c r="AG22" s="81">
        <v>3400</v>
      </c>
      <c r="AH22" s="81">
        <f t="shared" si="2"/>
        <v>58182</v>
      </c>
      <c r="AI22" s="81">
        <v>553.9</v>
      </c>
      <c r="AJ22" s="81">
        <v>69475.5</v>
      </c>
      <c r="AK22" s="81">
        <v>3142</v>
      </c>
      <c r="AL22" s="81">
        <f t="shared" si="3"/>
        <v>73171.4</v>
      </c>
      <c r="AM22" s="82">
        <f t="shared" si="18"/>
        <v>114.85072986972217</v>
      </c>
      <c r="AN22" s="81">
        <v>777.573178</v>
      </c>
      <c r="AO22" s="81">
        <v>95662.850107</v>
      </c>
      <c r="AP22" s="81">
        <v>3612.633345</v>
      </c>
      <c r="AQ22" s="81">
        <f t="shared" si="4"/>
        <v>100053.05663</v>
      </c>
      <c r="AR22" s="82">
        <f t="shared" si="31"/>
        <v>124.9718108555405</v>
      </c>
      <c r="AS22" s="98">
        <v>745.2410000000001</v>
      </c>
      <c r="AT22" s="98">
        <v>85565.489</v>
      </c>
      <c r="AU22" s="98">
        <v>4807.656</v>
      </c>
      <c r="AV22" s="98">
        <f t="shared" si="5"/>
        <v>91118.386</v>
      </c>
      <c r="AW22" s="99">
        <f t="shared" si="19"/>
        <v>91.15928663403815</v>
      </c>
      <c r="AX22" s="98">
        <v>940.189</v>
      </c>
      <c r="AY22" s="98">
        <v>100767.855</v>
      </c>
      <c r="AZ22" s="98">
        <v>6197.478999999999</v>
      </c>
      <c r="BA22" s="98">
        <f t="shared" si="32"/>
        <v>107905.523</v>
      </c>
      <c r="BB22" s="99">
        <f t="shared" si="20"/>
        <v>113.02274415504621</v>
      </c>
      <c r="BC22" s="98">
        <v>1526.7800000000002</v>
      </c>
      <c r="BD22" s="98">
        <v>108777.39600000001</v>
      </c>
      <c r="BE22" s="98">
        <v>7163.147</v>
      </c>
      <c r="BF22" s="98">
        <f t="shared" si="6"/>
        <v>117467.323</v>
      </c>
      <c r="BG22" s="99">
        <f t="shared" si="7"/>
        <v>123.03799495051959</v>
      </c>
      <c r="BH22" s="98">
        <v>2423.543</v>
      </c>
      <c r="BI22" s="98">
        <v>103819.78600000001</v>
      </c>
      <c r="BJ22" s="98">
        <v>10091.622000000001</v>
      </c>
      <c r="BK22" s="98">
        <f t="shared" si="21"/>
        <v>116334.95100000002</v>
      </c>
      <c r="BL22" s="99">
        <f t="shared" si="22"/>
        <v>121.85192228911987</v>
      </c>
      <c r="BM22" s="98">
        <v>1573.785</v>
      </c>
      <c r="BN22" s="98">
        <v>110792.06</v>
      </c>
      <c r="BO22" s="98">
        <v>13981.014000000001</v>
      </c>
      <c r="BP22" s="98">
        <f t="shared" si="8"/>
        <v>126346.859</v>
      </c>
      <c r="BQ22" s="99">
        <f t="shared" si="9"/>
        <v>132.338626629433</v>
      </c>
      <c r="BR22" s="98">
        <v>4158</v>
      </c>
      <c r="BS22" s="98">
        <v>123654</v>
      </c>
      <c r="BT22" s="98">
        <f t="shared" si="33"/>
        <v>18210</v>
      </c>
      <c r="BU22" s="98">
        <v>146022</v>
      </c>
      <c r="BV22" s="119">
        <f t="shared" si="10"/>
        <v>152.94682503886438</v>
      </c>
      <c r="BW22" s="98">
        <v>5817</v>
      </c>
      <c r="BX22" s="98">
        <v>152743</v>
      </c>
      <c r="BY22" s="98">
        <f t="shared" si="11"/>
        <v>20830</v>
      </c>
      <c r="BZ22" s="98">
        <v>179390</v>
      </c>
      <c r="CA22" s="119">
        <f t="shared" si="23"/>
        <v>187.89724112614456</v>
      </c>
      <c r="CB22" s="98">
        <v>4961</v>
      </c>
      <c r="CC22" s="98">
        <v>160645</v>
      </c>
      <c r="CD22" s="98">
        <v>22685</v>
      </c>
      <c r="CE22" s="98">
        <f t="shared" si="24"/>
        <v>188291</v>
      </c>
      <c r="CF22" s="119">
        <f t="shared" si="12"/>
        <v>197.22035469581854</v>
      </c>
      <c r="CG22" s="119">
        <v>4766</v>
      </c>
      <c r="CH22" s="119">
        <v>143988</v>
      </c>
      <c r="CI22" s="119">
        <f t="shared" si="25"/>
        <v>23800</v>
      </c>
      <c r="CJ22" s="119">
        <v>172554</v>
      </c>
      <c r="CK22" s="119">
        <f t="shared" si="13"/>
        <v>180.73705638709376</v>
      </c>
      <c r="CL22" s="119">
        <v>4236.2</v>
      </c>
      <c r="CM22" s="119">
        <v>157943.7</v>
      </c>
      <c r="CN22" s="119">
        <f t="shared" si="26"/>
        <v>26944.99999999997</v>
      </c>
      <c r="CO22" s="119">
        <v>189124.9</v>
      </c>
      <c r="CP22" s="119">
        <f t="shared" si="27"/>
        <v>198.09380087105177</v>
      </c>
      <c r="CQ22" s="129">
        <v>3819.9</v>
      </c>
      <c r="CR22" s="129"/>
      <c r="CS22" s="129"/>
      <c r="CT22" s="129"/>
      <c r="CU22" s="129">
        <v>194619.4</v>
      </c>
      <c r="CV22" s="119">
        <f t="shared" si="28"/>
        <v>26928.600000000006</v>
      </c>
      <c r="CW22" s="119">
        <v>225367.9</v>
      </c>
      <c r="CX22" s="119">
        <f t="shared" si="29"/>
        <v>236.0555585506039</v>
      </c>
      <c r="DD22" s="42" t="s">
        <v>40</v>
      </c>
      <c r="DE22" s="50"/>
      <c r="DF22" s="50"/>
      <c r="DL22" s="121"/>
      <c r="DM22" s="35"/>
      <c r="DN22" s="61"/>
      <c r="DO22" s="61"/>
      <c r="DP22" s="61"/>
      <c r="DQ22" s="62"/>
      <c r="DR22" s="62"/>
    </row>
    <row r="23" spans="1:122" ht="21.75" customHeight="1">
      <c r="A23" s="49" t="s">
        <v>29</v>
      </c>
      <c r="B23" s="102">
        <v>3023</v>
      </c>
      <c r="C23" s="102">
        <v>24514</v>
      </c>
      <c r="D23" s="102">
        <v>4570</v>
      </c>
      <c r="E23" s="103" t="e">
        <f>#REF!/#REF!*100</f>
        <v>#REF!</v>
      </c>
      <c r="F23" s="102">
        <v>3306</v>
      </c>
      <c r="G23" s="102">
        <v>28335</v>
      </c>
      <c r="H23" s="102">
        <v>5943</v>
      </c>
      <c r="I23" s="102">
        <f t="shared" si="0"/>
        <v>37584</v>
      </c>
      <c r="J23" s="103">
        <f t="shared" si="15"/>
        <v>114.56091687749566</v>
      </c>
      <c r="K23" s="76">
        <v>4347</v>
      </c>
      <c r="L23" s="76">
        <v>33793</v>
      </c>
      <c r="M23" s="76">
        <v>6334</v>
      </c>
      <c r="N23" s="76">
        <f>K23+L23+M23</f>
        <v>44474</v>
      </c>
      <c r="O23" s="105">
        <f t="shared" si="30"/>
        <v>118.31652877171513</v>
      </c>
      <c r="P23" s="76">
        <v>1239</v>
      </c>
      <c r="Q23" s="76">
        <v>41608</v>
      </c>
      <c r="R23" s="76">
        <v>2082</v>
      </c>
      <c r="S23" s="76">
        <v>44929</v>
      </c>
      <c r="T23" s="105">
        <v>99.90216352033443</v>
      </c>
      <c r="U23" s="76">
        <v>731</v>
      </c>
      <c r="V23" s="76">
        <v>45019</v>
      </c>
      <c r="W23" s="76">
        <v>1579</v>
      </c>
      <c r="X23" s="76">
        <v>47329</v>
      </c>
      <c r="Y23" s="105">
        <v>102.95179674584529</v>
      </c>
      <c r="Z23" s="81">
        <v>545.5885472325557</v>
      </c>
      <c r="AA23" s="81">
        <v>48977.00793377836</v>
      </c>
      <c r="AB23" s="81">
        <v>2474.369939532198</v>
      </c>
      <c r="AC23" s="81">
        <v>51996.96642054311</v>
      </c>
      <c r="AD23" s="82">
        <f t="shared" si="17"/>
        <v>106.34747606016927</v>
      </c>
      <c r="AE23" s="81">
        <v>370</v>
      </c>
      <c r="AF23" s="81">
        <v>55806.77793065654</v>
      </c>
      <c r="AG23" s="81">
        <v>2886.682029672677</v>
      </c>
      <c r="AH23" s="81">
        <f t="shared" si="2"/>
        <v>59063.45996032922</v>
      </c>
      <c r="AI23" s="81">
        <v>537.8</v>
      </c>
      <c r="AJ23" s="81">
        <v>71129.3</v>
      </c>
      <c r="AK23" s="81">
        <v>3276.6</v>
      </c>
      <c r="AL23" s="81">
        <f t="shared" si="3"/>
        <v>74943.70000000001</v>
      </c>
      <c r="AM23" s="82">
        <f t="shared" si="18"/>
        <v>117.63255375922151</v>
      </c>
      <c r="AN23" s="81">
        <v>1433.271461</v>
      </c>
      <c r="AO23" s="81">
        <v>93876.94604799998</v>
      </c>
      <c r="AP23" s="81">
        <v>3626.740647</v>
      </c>
      <c r="AQ23" s="81">
        <f t="shared" si="4"/>
        <v>98936.95815599998</v>
      </c>
      <c r="AR23" s="82">
        <f t="shared" si="31"/>
        <v>123.5777420275916</v>
      </c>
      <c r="AS23" s="98">
        <v>1444.428</v>
      </c>
      <c r="AT23" s="98">
        <v>84128.965</v>
      </c>
      <c r="AU23" s="98">
        <v>4973.853</v>
      </c>
      <c r="AV23" s="98">
        <f t="shared" si="5"/>
        <v>90547.246</v>
      </c>
      <c r="AW23" s="99">
        <f t="shared" si="19"/>
        <v>90.58789026439477</v>
      </c>
      <c r="AX23" s="98">
        <v>971.906</v>
      </c>
      <c r="AY23" s="98">
        <v>99803.46</v>
      </c>
      <c r="AZ23" s="98">
        <v>6608.305</v>
      </c>
      <c r="BA23" s="98">
        <f t="shared" si="32"/>
        <v>107383.67100000002</v>
      </c>
      <c r="BB23" s="99">
        <f t="shared" si="20"/>
        <v>112.47614428283394</v>
      </c>
      <c r="BC23" s="98">
        <v>862</v>
      </c>
      <c r="BD23" s="98">
        <v>105329</v>
      </c>
      <c r="BE23" s="98">
        <v>7542</v>
      </c>
      <c r="BF23" s="98">
        <f t="shared" si="6"/>
        <v>113733</v>
      </c>
      <c r="BG23" s="99">
        <f t="shared" si="7"/>
        <v>119.12657854395339</v>
      </c>
      <c r="BH23" s="98">
        <v>2218.1479999999997</v>
      </c>
      <c r="BI23" s="98">
        <v>100343.765</v>
      </c>
      <c r="BJ23" s="98">
        <v>9883.400000000001</v>
      </c>
      <c r="BK23" s="98">
        <f t="shared" si="21"/>
        <v>112445.31300000001</v>
      </c>
      <c r="BL23" s="99">
        <f t="shared" si="22"/>
        <v>117.77782535406543</v>
      </c>
      <c r="BM23" s="98">
        <v>2493.5139999999997</v>
      </c>
      <c r="BN23" s="98">
        <v>109998.99</v>
      </c>
      <c r="BO23" s="98">
        <v>14400.646</v>
      </c>
      <c r="BP23" s="98">
        <f t="shared" si="8"/>
        <v>126893.15</v>
      </c>
      <c r="BQ23" s="99">
        <f t="shared" si="9"/>
        <v>132.91082447631436</v>
      </c>
      <c r="BR23" s="98">
        <v>4531</v>
      </c>
      <c r="BS23" s="98">
        <v>125342</v>
      </c>
      <c r="BT23" s="98">
        <f t="shared" si="33"/>
        <v>18525</v>
      </c>
      <c r="BU23" s="98">
        <v>148398</v>
      </c>
      <c r="BV23" s="119">
        <f t="shared" si="10"/>
        <v>155.43550247303418</v>
      </c>
      <c r="BW23" s="98">
        <v>4142</v>
      </c>
      <c r="BX23" s="98">
        <v>152353</v>
      </c>
      <c r="BY23" s="98">
        <f t="shared" si="11"/>
        <v>20276</v>
      </c>
      <c r="BZ23" s="98">
        <v>176771</v>
      </c>
      <c r="CA23" s="119">
        <f t="shared" si="23"/>
        <v>185.15403986348014</v>
      </c>
      <c r="CB23" s="98">
        <v>4983</v>
      </c>
      <c r="CC23" s="98">
        <v>157511</v>
      </c>
      <c r="CD23" s="98">
        <v>22082</v>
      </c>
      <c r="CE23" s="98">
        <f t="shared" si="24"/>
        <v>184576</v>
      </c>
      <c r="CF23" s="119">
        <f t="shared" si="12"/>
        <v>193.32917764702188</v>
      </c>
      <c r="CG23" s="119">
        <v>5144</v>
      </c>
      <c r="CH23" s="119">
        <v>144069</v>
      </c>
      <c r="CI23" s="119">
        <f t="shared" si="25"/>
        <v>23129</v>
      </c>
      <c r="CJ23" s="119">
        <v>172342</v>
      </c>
      <c r="CK23" s="119">
        <f t="shared" si="13"/>
        <v>180.51500267663752</v>
      </c>
      <c r="CL23" s="119">
        <v>4493.9</v>
      </c>
      <c r="CM23" s="119">
        <v>157884.7</v>
      </c>
      <c r="CN23" s="119">
        <f t="shared" si="26"/>
        <v>26148.100000000006</v>
      </c>
      <c r="CO23" s="119">
        <v>188526.7</v>
      </c>
      <c r="CP23" s="119">
        <f t="shared" si="27"/>
        <v>197.46723233522673</v>
      </c>
      <c r="CQ23" s="129">
        <v>3733.7</v>
      </c>
      <c r="CR23" s="129"/>
      <c r="CS23" s="129"/>
      <c r="CT23" s="129"/>
      <c r="CU23" s="129">
        <v>193760.3</v>
      </c>
      <c r="CV23" s="119">
        <f t="shared" si="28"/>
        <v>26235.5</v>
      </c>
      <c r="CW23" s="119">
        <v>223729.5</v>
      </c>
      <c r="CX23" s="119">
        <f t="shared" si="29"/>
        <v>234.3394604411158</v>
      </c>
      <c r="DD23" s="42" t="s">
        <v>41</v>
      </c>
      <c r="DE23" s="50"/>
      <c r="DF23" s="50"/>
      <c r="DL23" s="121"/>
      <c r="DM23" s="35"/>
      <c r="DN23" s="61"/>
      <c r="DO23" s="61"/>
      <c r="DP23" s="61"/>
      <c r="DQ23" s="62"/>
      <c r="DR23" s="62"/>
    </row>
    <row r="24" spans="1:122" ht="21.75" customHeight="1">
      <c r="A24" s="106" t="s">
        <v>30</v>
      </c>
      <c r="B24" s="107">
        <v>3396</v>
      </c>
      <c r="C24" s="107">
        <v>25255</v>
      </c>
      <c r="D24" s="107">
        <v>4156</v>
      </c>
      <c r="E24" s="108" t="e">
        <f>#REF!/#REF!*100</f>
        <v>#REF!</v>
      </c>
      <c r="F24" s="107">
        <v>3767</v>
      </c>
      <c r="G24" s="107">
        <v>27175</v>
      </c>
      <c r="H24" s="107">
        <v>6647</v>
      </c>
      <c r="I24" s="107">
        <f t="shared" si="0"/>
        <v>37589</v>
      </c>
      <c r="J24" s="108">
        <f t="shared" si="15"/>
        <v>114.57615752735697</v>
      </c>
      <c r="K24" s="77">
        <v>1707</v>
      </c>
      <c r="L24" s="77">
        <v>34930</v>
      </c>
      <c r="M24" s="77">
        <v>3900</v>
      </c>
      <c r="N24" s="77">
        <f>K24+L24+M24</f>
        <v>40537</v>
      </c>
      <c r="O24" s="109">
        <f t="shared" si="30"/>
        <v>107.84271994466465</v>
      </c>
      <c r="P24" s="77">
        <v>1283</v>
      </c>
      <c r="Q24" s="77">
        <v>42394</v>
      </c>
      <c r="R24" s="77">
        <v>2294</v>
      </c>
      <c r="S24" s="77">
        <v>45971</v>
      </c>
      <c r="T24" s="109">
        <v>102.21910924332379</v>
      </c>
      <c r="U24" s="77">
        <v>840.6836636788105</v>
      </c>
      <c r="V24" s="77">
        <v>46209.770877572984</v>
      </c>
      <c r="W24" s="77">
        <v>1843.0108674846233</v>
      </c>
      <c r="X24" s="77">
        <f>U24+V24+W24</f>
        <v>48893.46540873642</v>
      </c>
      <c r="Y24" s="109">
        <v>104.90733489950405</v>
      </c>
      <c r="Z24" s="83">
        <v>598.079647418894</v>
      </c>
      <c r="AA24" s="83">
        <v>50809.10005304961</v>
      </c>
      <c r="AB24" s="83">
        <v>2670.7964685315</v>
      </c>
      <c r="AC24" s="83">
        <v>54077.976169</v>
      </c>
      <c r="AD24" s="84">
        <f t="shared" si="17"/>
        <v>110.60368848254556</v>
      </c>
      <c r="AE24" s="83">
        <v>539.24</v>
      </c>
      <c r="AF24" s="83">
        <v>59302.013</v>
      </c>
      <c r="AG24" s="83">
        <v>3274.044</v>
      </c>
      <c r="AH24" s="83">
        <f>AG24+AF24+AE24</f>
        <v>63115.297</v>
      </c>
      <c r="AI24" s="83">
        <v>981.8</v>
      </c>
      <c r="AJ24" s="83">
        <v>75783.5</v>
      </c>
      <c r="AK24" s="83">
        <v>3295.2</v>
      </c>
      <c r="AL24" s="83">
        <f>AK24+AJ24+AI24</f>
        <v>80060.5</v>
      </c>
      <c r="AM24" s="84">
        <f t="shared" si="18"/>
        <v>125.6639460053367</v>
      </c>
      <c r="AN24" s="83">
        <v>1601.7896250000001</v>
      </c>
      <c r="AO24" s="83">
        <v>94767.380414</v>
      </c>
      <c r="AP24" s="83">
        <v>3585.962745</v>
      </c>
      <c r="AQ24" s="83">
        <f>AP24+AO24+AN24</f>
        <v>99955.132784</v>
      </c>
      <c r="AR24" s="84">
        <f t="shared" si="31"/>
        <v>124.84949854672405</v>
      </c>
      <c r="AS24" s="100">
        <v>570.023</v>
      </c>
      <c r="AT24" s="100">
        <v>89760.413</v>
      </c>
      <c r="AU24" s="100">
        <v>5141.961</v>
      </c>
      <c r="AV24" s="100">
        <f t="shared" si="5"/>
        <v>95472.397</v>
      </c>
      <c r="AW24" s="101">
        <f t="shared" si="19"/>
        <v>95.51525203444324</v>
      </c>
      <c r="AX24" s="100">
        <v>1493.514</v>
      </c>
      <c r="AY24" s="100">
        <v>98714.871</v>
      </c>
      <c r="AZ24" s="100">
        <v>6194.004999999999</v>
      </c>
      <c r="BA24" s="100">
        <f t="shared" si="32"/>
        <v>106402.39</v>
      </c>
      <c r="BB24" s="101">
        <f t="shared" si="20"/>
        <v>111.44832783448393</v>
      </c>
      <c r="BC24" s="100">
        <v>2458.7329999999997</v>
      </c>
      <c r="BD24" s="100">
        <v>100212.298</v>
      </c>
      <c r="BE24" s="100">
        <v>6298.518</v>
      </c>
      <c r="BF24" s="100">
        <f t="shared" si="6"/>
        <v>108969.54899999998</v>
      </c>
      <c r="BG24" s="101">
        <f t="shared" si="7"/>
        <v>114.13722963297965</v>
      </c>
      <c r="BH24" s="100">
        <v>2559.735</v>
      </c>
      <c r="BI24" s="100">
        <v>100596.08699999998</v>
      </c>
      <c r="BJ24" s="100">
        <v>10587.887</v>
      </c>
      <c r="BK24" s="100">
        <f t="shared" si="21"/>
        <v>113743.70899999999</v>
      </c>
      <c r="BL24" s="101">
        <f t="shared" si="22"/>
        <v>119.1377953986009</v>
      </c>
      <c r="BM24" s="117">
        <v>3136.105</v>
      </c>
      <c r="BN24" s="117">
        <v>112866.234</v>
      </c>
      <c r="BO24" s="117">
        <v>15185.298999999999</v>
      </c>
      <c r="BP24" s="117">
        <f t="shared" si="8"/>
        <v>131187.638</v>
      </c>
      <c r="BQ24" s="118">
        <f t="shared" si="9"/>
        <v>137.4089706787188</v>
      </c>
      <c r="BR24" s="117">
        <v>5080</v>
      </c>
      <c r="BS24" s="117">
        <v>128005</v>
      </c>
      <c r="BT24" s="117">
        <f t="shared" si="33"/>
        <v>18718</v>
      </c>
      <c r="BU24" s="117">
        <v>151803</v>
      </c>
      <c r="BV24" s="120">
        <f t="shared" si="10"/>
        <v>159.0019783414467</v>
      </c>
      <c r="BW24" s="117">
        <v>4279</v>
      </c>
      <c r="BX24" s="117">
        <v>143008</v>
      </c>
      <c r="BY24" s="117">
        <f t="shared" si="11"/>
        <v>19993</v>
      </c>
      <c r="BZ24" s="117">
        <v>167280</v>
      </c>
      <c r="CA24" s="120">
        <f t="shared" si="23"/>
        <v>175.21294662791382</v>
      </c>
      <c r="CB24" s="117">
        <v>5444</v>
      </c>
      <c r="CC24" s="117">
        <v>155825</v>
      </c>
      <c r="CD24" s="117">
        <v>22203.6</v>
      </c>
      <c r="CE24" s="117">
        <f t="shared" si="24"/>
        <v>183472.6</v>
      </c>
      <c r="CF24" s="120">
        <f t="shared" si="12"/>
        <v>192.173450929487</v>
      </c>
      <c r="CG24" s="120">
        <v>4993</v>
      </c>
      <c r="CH24" s="120">
        <v>145548</v>
      </c>
      <c r="CI24" s="120">
        <f t="shared" si="25"/>
        <v>22720</v>
      </c>
      <c r="CJ24" s="120">
        <v>173261</v>
      </c>
      <c r="CK24" s="120">
        <f t="shared" si="13"/>
        <v>181.47758456300204</v>
      </c>
      <c r="CL24" s="120">
        <v>5376.4</v>
      </c>
      <c r="CM24" s="120">
        <v>161023.3</v>
      </c>
      <c r="CN24" s="120">
        <f t="shared" si="26"/>
        <v>26188.800000000017</v>
      </c>
      <c r="CO24" s="120">
        <v>192588.5</v>
      </c>
      <c r="CP24" s="120">
        <f t="shared" si="27"/>
        <v>201.7216557367885</v>
      </c>
      <c r="CQ24" s="130">
        <v>3727.3</v>
      </c>
      <c r="CR24" s="130"/>
      <c r="CS24" s="130"/>
      <c r="CT24" s="130"/>
      <c r="CU24" s="130">
        <v>193643.5</v>
      </c>
      <c r="CV24" s="120">
        <f>CW24-CY12-CZ12</f>
        <v>26742.20000000001</v>
      </c>
      <c r="CW24" s="120">
        <v>224113</v>
      </c>
      <c r="CX24" s="120">
        <f t="shared" si="29"/>
        <v>234.7411472239458</v>
      </c>
      <c r="CY24" s="124"/>
      <c r="CZ24" s="124"/>
      <c r="DA24" s="124"/>
      <c r="DB24" s="124"/>
      <c r="DC24" s="124"/>
      <c r="DD24" s="128" t="s">
        <v>42</v>
      </c>
      <c r="DE24" s="58"/>
      <c r="DF24" s="58"/>
      <c r="DL24" s="121"/>
      <c r="DM24" s="35"/>
      <c r="DN24" s="61"/>
      <c r="DO24" s="61"/>
      <c r="DP24" s="61"/>
      <c r="DQ24" s="62"/>
      <c r="DR24" s="62"/>
    </row>
    <row r="25" spans="1:117" ht="21.75" customHeight="1" hidden="1">
      <c r="A25" s="49"/>
      <c r="B25" s="54"/>
      <c r="C25" s="54"/>
      <c r="D25" s="54"/>
      <c r="E25" s="54"/>
      <c r="F25" s="54"/>
      <c r="G25" s="55"/>
      <c r="H25" s="55"/>
      <c r="I25" s="56"/>
      <c r="J25" s="56"/>
      <c r="K25" s="55"/>
      <c r="L25" s="55"/>
      <c r="M25" s="55"/>
      <c r="N25" s="55"/>
      <c r="O25" s="55"/>
      <c r="P25" s="55"/>
      <c r="Q25" s="55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"/>
      <c r="AW25" s="2"/>
      <c r="AX25" s="2"/>
      <c r="AY25" s="2"/>
      <c r="AZ25" s="2"/>
      <c r="BA25" s="81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9">
        <f>CM25/$BA$12*$BB$12</f>
        <v>0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G25" s="121"/>
      <c r="DH25" s="62"/>
      <c r="DI25" s="62"/>
      <c r="DJ25" s="62"/>
      <c r="DK25" s="62"/>
      <c r="DL25" s="62"/>
      <c r="DM25" s="62"/>
    </row>
    <row r="26" spans="1:117" ht="18.75" customHeight="1">
      <c r="A26" s="28" t="s">
        <v>96</v>
      </c>
      <c r="B26" s="51"/>
      <c r="C26" s="51"/>
      <c r="D26" s="51"/>
      <c r="E26" s="51"/>
      <c r="F26" s="51"/>
      <c r="G26" s="59"/>
      <c r="H26" s="59"/>
      <c r="I26" s="60"/>
      <c r="J26" s="60"/>
      <c r="K26" s="51"/>
      <c r="L26" s="51"/>
      <c r="M26" s="51"/>
      <c r="N26" s="51"/>
      <c r="O26" s="51"/>
      <c r="P26" s="51"/>
      <c r="Q26" s="51"/>
      <c r="R26" s="51"/>
      <c r="S26" s="51"/>
      <c r="T26" s="35"/>
      <c r="U26" s="61"/>
      <c r="V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BH26" s="62"/>
      <c r="DE26" s="111" t="s">
        <v>97</v>
      </c>
      <c r="DF26" s="111" t="s">
        <v>97</v>
      </c>
      <c r="DG26" s="121"/>
      <c r="DH26" s="62"/>
      <c r="DI26" s="62"/>
      <c r="DJ26" s="62"/>
      <c r="DK26" s="62"/>
      <c r="DL26" s="62"/>
      <c r="DM26" s="62"/>
    </row>
    <row r="27" spans="1:117" ht="18.75" customHeight="1">
      <c r="A27" s="35"/>
      <c r="B27" s="35"/>
      <c r="C27" s="35"/>
      <c r="D27" s="35"/>
      <c r="E27" s="35"/>
      <c r="F27" s="35"/>
      <c r="G27" s="55"/>
      <c r="H27" s="55"/>
      <c r="I27" s="56"/>
      <c r="J27" s="56"/>
      <c r="K27" s="35"/>
      <c r="L27" s="35"/>
      <c r="M27" s="35"/>
      <c r="N27" s="35"/>
      <c r="O27" s="35"/>
      <c r="P27" s="35"/>
      <c r="Q27" s="62"/>
      <c r="R27" s="35"/>
      <c r="S27" s="35"/>
      <c r="T27" s="35"/>
      <c r="U27" s="63"/>
      <c r="V27" s="62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P27" s="64"/>
      <c r="BE27" s="97"/>
      <c r="BX27" s="62"/>
      <c r="BY27" s="62"/>
      <c r="BZ27" s="62"/>
      <c r="CA27" s="62"/>
      <c r="DG27" s="121"/>
      <c r="DH27" s="62"/>
      <c r="DI27" s="62"/>
      <c r="DJ27" s="62"/>
      <c r="DK27" s="62"/>
      <c r="DL27" s="62"/>
      <c r="DM27" s="62"/>
    </row>
    <row r="28" spans="1:117" ht="18.75">
      <c r="A28" s="35"/>
      <c r="B28" s="35"/>
      <c r="C28" s="35"/>
      <c r="D28" s="35"/>
      <c r="E28" s="35"/>
      <c r="F28" s="35"/>
      <c r="G28" s="55"/>
      <c r="H28" s="55"/>
      <c r="I28" s="56"/>
      <c r="J28" s="56"/>
      <c r="K28" s="35"/>
      <c r="L28" s="35"/>
      <c r="M28" s="35"/>
      <c r="N28" s="35"/>
      <c r="O28" s="35"/>
      <c r="P28" s="35"/>
      <c r="Q28" s="62"/>
      <c r="R28" s="35"/>
      <c r="S28" s="35"/>
      <c r="T28" s="35"/>
      <c r="U28" s="63"/>
      <c r="V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P28" s="64"/>
      <c r="BE28" s="97"/>
      <c r="DG28" s="121"/>
      <c r="DH28" s="62"/>
      <c r="DI28" s="62"/>
      <c r="DJ28" s="62"/>
      <c r="DK28" s="62"/>
      <c r="DL28" s="62"/>
      <c r="DM28" s="62"/>
    </row>
    <row r="29" spans="1:117" ht="15.75" customHeight="1">
      <c r="A29" s="35"/>
      <c r="B29" s="35"/>
      <c r="C29" s="35"/>
      <c r="D29" s="35"/>
      <c r="E29" s="35"/>
      <c r="F29" s="35"/>
      <c r="G29" s="35"/>
      <c r="H29" s="35"/>
      <c r="I29" s="56"/>
      <c r="J29" s="5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97"/>
      <c r="BX29" s="62"/>
      <c r="BY29" s="62"/>
      <c r="BZ29" s="62"/>
      <c r="CA29" s="62"/>
      <c r="DG29" s="121"/>
      <c r="DH29" s="62"/>
      <c r="DI29" s="62"/>
      <c r="DJ29" s="62"/>
      <c r="DK29" s="62"/>
      <c r="DL29" s="62"/>
      <c r="DM29" s="62"/>
    </row>
    <row r="30" spans="1:117" ht="15.75" customHeight="1">
      <c r="A30" s="35"/>
      <c r="B30" s="35"/>
      <c r="C30" s="35"/>
      <c r="D30" s="35"/>
      <c r="E30" s="35"/>
      <c r="F30" s="35"/>
      <c r="G30" s="35"/>
      <c r="H30" s="35"/>
      <c r="I30" s="56"/>
      <c r="J30" s="5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BE30" s="97"/>
      <c r="DG30" s="121"/>
      <c r="DH30" s="62"/>
      <c r="DI30" s="62"/>
      <c r="DJ30" s="62"/>
      <c r="DK30" s="62"/>
      <c r="DL30" s="62"/>
      <c r="DM30" s="62"/>
    </row>
    <row r="31" spans="1:117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7"/>
      <c r="BF31" s="61"/>
      <c r="BG31" s="61"/>
      <c r="BH31" s="61"/>
      <c r="BI31" s="61"/>
      <c r="BJ31" s="61"/>
      <c r="BK31" s="62"/>
      <c r="BL31" s="62"/>
      <c r="BM31" s="62"/>
      <c r="BN31" s="62"/>
      <c r="BO31" s="62"/>
      <c r="BP31" s="62"/>
      <c r="DG31" s="121"/>
      <c r="DH31" s="62"/>
      <c r="DI31" s="62"/>
      <c r="DJ31" s="62"/>
      <c r="DK31" s="62"/>
      <c r="DL31" s="62"/>
      <c r="DM31" s="62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7"/>
      <c r="BF32" s="61"/>
      <c r="BG32" s="61"/>
      <c r="BH32" s="61"/>
      <c r="BI32" s="61"/>
      <c r="BJ32" s="61"/>
      <c r="BK32" s="62"/>
      <c r="BL32" s="62"/>
      <c r="BM32" s="62"/>
      <c r="BN32" s="62"/>
      <c r="BO32" s="62"/>
      <c r="BP32" s="62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7"/>
      <c r="BF33" s="61"/>
      <c r="BG33" s="61"/>
      <c r="BH33" s="61"/>
      <c r="BI33" s="61"/>
      <c r="BJ33" s="61"/>
      <c r="BK33" s="62"/>
      <c r="BL33" s="62"/>
      <c r="BM33" s="62"/>
      <c r="BN33" s="62"/>
      <c r="BO33" s="62"/>
      <c r="BP33" s="62"/>
    </row>
    <row r="34" spans="1:70" ht="20.25" customHeight="1">
      <c r="A34" s="39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7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59" ht="20.25" customHeight="1">
      <c r="A35" s="39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35"/>
    </row>
    <row r="36" spans="1:100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9"/>
      <c r="AR36" s="89"/>
      <c r="AS36" s="27"/>
      <c r="AT36" s="27"/>
      <c r="AU36" s="27"/>
      <c r="AV36" s="27"/>
      <c r="AW36" s="27"/>
      <c r="AX36" s="27"/>
      <c r="AY36" s="27"/>
      <c r="AZ36" s="27"/>
      <c r="BA36" s="89"/>
      <c r="BB36" s="89"/>
      <c r="BC36" s="27"/>
      <c r="BD36" s="27"/>
      <c r="BE36" s="27"/>
      <c r="BF36" s="28"/>
      <c r="BG36" s="28"/>
      <c r="BH36" s="89"/>
      <c r="BI36" s="89"/>
      <c r="BJ36" s="2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90"/>
    </row>
    <row r="37" spans="1:100" ht="23.25" customHeight="1">
      <c r="A37" s="29"/>
      <c r="B37" s="110"/>
      <c r="C37" s="110" t="s">
        <v>47</v>
      </c>
      <c r="D37" s="110"/>
      <c r="E37" s="110"/>
      <c r="F37" s="110"/>
      <c r="G37" s="110"/>
      <c r="H37" s="110" t="s">
        <v>48</v>
      </c>
      <c r="I37" s="110"/>
      <c r="J37" s="110"/>
      <c r="K37" s="110"/>
      <c r="L37" s="110"/>
      <c r="M37" s="110" t="s">
        <v>49</v>
      </c>
      <c r="N37" s="110"/>
      <c r="O37" s="110"/>
      <c r="P37" s="110" t="s">
        <v>78</v>
      </c>
      <c r="Q37" s="110"/>
      <c r="R37" s="110"/>
      <c r="S37" s="88" t="s">
        <v>82</v>
      </c>
      <c r="T37" s="110"/>
      <c r="U37" s="110"/>
      <c r="V37" s="88" t="s">
        <v>83</v>
      </c>
      <c r="W37" s="110"/>
      <c r="X37" s="110"/>
      <c r="Y37" s="110"/>
      <c r="Z37" s="110"/>
      <c r="AA37" s="88" t="s">
        <v>88</v>
      </c>
      <c r="AB37" s="110"/>
      <c r="AC37" s="110"/>
      <c r="AD37" s="110"/>
      <c r="AE37" s="110"/>
      <c r="AF37" s="88">
        <v>2004</v>
      </c>
      <c r="AG37" s="110"/>
      <c r="AH37" s="110"/>
      <c r="AI37" s="110"/>
      <c r="AJ37" s="88">
        <v>2006</v>
      </c>
      <c r="AK37" s="110"/>
      <c r="AL37" s="110"/>
      <c r="AM37" s="88">
        <v>2007</v>
      </c>
      <c r="AN37" s="110"/>
      <c r="AO37" s="88">
        <v>2007</v>
      </c>
      <c r="AP37" s="110"/>
      <c r="AQ37" s="91"/>
      <c r="AR37" s="91"/>
      <c r="AS37" s="110"/>
      <c r="AT37" s="88">
        <v>2008</v>
      </c>
      <c r="AU37" s="110"/>
      <c r="AV37" s="110"/>
      <c r="AW37" s="110"/>
      <c r="AX37" s="110"/>
      <c r="AY37" s="88">
        <v>2009</v>
      </c>
      <c r="AZ37" s="110"/>
      <c r="BA37" s="91"/>
      <c r="BB37" s="91"/>
      <c r="BC37" s="110"/>
      <c r="BD37" s="88">
        <v>2010</v>
      </c>
      <c r="BE37" s="110"/>
      <c r="BF37" s="70"/>
      <c r="BG37" s="88">
        <v>2011</v>
      </c>
      <c r="BH37" s="91"/>
      <c r="BI37" s="91"/>
      <c r="BJ37" s="88">
        <v>2012</v>
      </c>
      <c r="BK37" s="91"/>
      <c r="BL37" s="70"/>
      <c r="BM37" s="70"/>
      <c r="BN37" s="70"/>
      <c r="BO37" s="70"/>
      <c r="BP37" s="70"/>
      <c r="BQ37" s="91"/>
      <c r="BR37" s="70"/>
      <c r="BS37" s="88">
        <v>2013</v>
      </c>
      <c r="BT37" s="91"/>
      <c r="BU37" s="91"/>
      <c r="BV37" s="70"/>
      <c r="BW37" s="88">
        <v>2014</v>
      </c>
      <c r="BX37" s="91"/>
      <c r="BY37" s="91"/>
      <c r="BZ37" s="91"/>
      <c r="CA37" s="91"/>
      <c r="CB37" s="70"/>
      <c r="CC37" s="88">
        <v>2015</v>
      </c>
      <c r="CD37" s="91"/>
      <c r="CE37" s="70"/>
      <c r="CF37" s="88">
        <v>2016</v>
      </c>
      <c r="CG37" s="91"/>
      <c r="CH37" s="70"/>
      <c r="CI37" s="88">
        <v>2018</v>
      </c>
      <c r="CJ37" s="91"/>
      <c r="CK37" s="70"/>
      <c r="CL37" s="88">
        <v>2019</v>
      </c>
      <c r="CM37" s="91"/>
      <c r="CN37" s="70"/>
      <c r="CO37" s="88">
        <v>2020</v>
      </c>
      <c r="CP37" s="91"/>
      <c r="CQ37" s="91"/>
      <c r="CR37" s="88">
        <v>2021</v>
      </c>
      <c r="CS37" s="91"/>
      <c r="CT37" s="91"/>
      <c r="CU37" s="91"/>
      <c r="CV37" s="92"/>
    </row>
    <row r="38" spans="1:100" ht="23.25" customHeight="1">
      <c r="A38" s="1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6"/>
      <c r="AR38" s="96"/>
      <c r="AS38" s="37"/>
      <c r="AT38" s="37"/>
      <c r="AU38" s="37"/>
      <c r="AV38" s="37"/>
      <c r="AW38" s="37"/>
      <c r="AX38" s="37"/>
      <c r="AY38" s="37"/>
      <c r="AZ38" s="37"/>
      <c r="BA38" s="96"/>
      <c r="BB38" s="96"/>
      <c r="BC38" s="37"/>
      <c r="BD38" s="37"/>
      <c r="BE38" s="37"/>
      <c r="BF38" s="94"/>
      <c r="BG38" s="95"/>
      <c r="BH38" s="96"/>
      <c r="BI38" s="96"/>
      <c r="BJ38" s="95"/>
      <c r="BK38" s="96"/>
      <c r="BL38" s="94"/>
      <c r="BM38" s="94"/>
      <c r="BN38" s="94"/>
      <c r="BO38" s="94"/>
      <c r="BP38" s="94"/>
      <c r="BQ38" s="96"/>
      <c r="BR38" s="94"/>
      <c r="BS38" s="95"/>
      <c r="BT38" s="96"/>
      <c r="BU38" s="96"/>
      <c r="BV38" s="94"/>
      <c r="BW38" s="95"/>
      <c r="BX38" s="96"/>
      <c r="BY38" s="96"/>
      <c r="BZ38" s="96"/>
      <c r="CA38" s="96"/>
      <c r="CB38" s="94"/>
      <c r="CC38" s="95"/>
      <c r="CD38" s="96"/>
      <c r="CE38" s="94"/>
      <c r="CF38" s="95"/>
      <c r="CG38" s="96"/>
      <c r="CH38" s="94"/>
      <c r="CI38" s="95"/>
      <c r="CJ38" s="96"/>
      <c r="CK38" s="94"/>
      <c r="CL38" s="95"/>
      <c r="CM38" s="96"/>
      <c r="CN38" s="94"/>
      <c r="CO38" s="95"/>
      <c r="CP38" s="96"/>
      <c r="CQ38" s="96"/>
      <c r="CR38" s="96"/>
      <c r="CS38" s="96"/>
      <c r="CT38" s="96"/>
      <c r="CU38" s="96"/>
      <c r="CV38" s="127"/>
    </row>
    <row r="39" spans="1:100" ht="23.25" customHeight="1">
      <c r="A39" s="29"/>
      <c r="B39" s="93" t="s">
        <v>50</v>
      </c>
      <c r="C39" s="93" t="s">
        <v>51</v>
      </c>
      <c r="D39" s="93" t="s">
        <v>52</v>
      </c>
      <c r="E39" s="93"/>
      <c r="F39" s="93"/>
      <c r="G39" s="93" t="s">
        <v>50</v>
      </c>
      <c r="H39" s="93" t="s">
        <v>51</v>
      </c>
      <c r="I39" s="93" t="s">
        <v>52</v>
      </c>
      <c r="J39" s="93"/>
      <c r="K39" s="93"/>
      <c r="L39" s="93" t="s">
        <v>50</v>
      </c>
      <c r="M39" s="93" t="s">
        <v>51</v>
      </c>
      <c r="N39" s="93" t="s">
        <v>52</v>
      </c>
      <c r="O39" s="93" t="s">
        <v>50</v>
      </c>
      <c r="P39" s="93" t="s">
        <v>51</v>
      </c>
      <c r="Q39" s="93" t="s">
        <v>52</v>
      </c>
      <c r="R39" s="93" t="s">
        <v>50</v>
      </c>
      <c r="S39" s="93" t="s">
        <v>51</v>
      </c>
      <c r="T39" s="93" t="s">
        <v>52</v>
      </c>
      <c r="U39" s="93" t="s">
        <v>50</v>
      </c>
      <c r="V39" s="93" t="s">
        <v>51</v>
      </c>
      <c r="W39" s="93" t="s">
        <v>52</v>
      </c>
      <c r="X39" s="93"/>
      <c r="Y39" s="93"/>
      <c r="Z39" s="93" t="s">
        <v>50</v>
      </c>
      <c r="AA39" s="93" t="s">
        <v>51</v>
      </c>
      <c r="AB39" s="93" t="s">
        <v>52</v>
      </c>
      <c r="AC39" s="93"/>
      <c r="AD39" s="93"/>
      <c r="AE39" s="93" t="s">
        <v>50</v>
      </c>
      <c r="AF39" s="93" t="s">
        <v>51</v>
      </c>
      <c r="AG39" s="93" t="s">
        <v>52</v>
      </c>
      <c r="AH39" s="93"/>
      <c r="AI39" s="93" t="s">
        <v>50</v>
      </c>
      <c r="AJ39" s="93" t="s">
        <v>51</v>
      </c>
      <c r="AK39" s="93" t="s">
        <v>52</v>
      </c>
      <c r="AL39" s="93" t="s">
        <v>50</v>
      </c>
      <c r="AM39" s="93" t="s">
        <v>51</v>
      </c>
      <c r="AN39" s="93" t="s">
        <v>50</v>
      </c>
      <c r="AO39" s="93" t="s">
        <v>51</v>
      </c>
      <c r="AP39" s="93" t="s">
        <v>52</v>
      </c>
      <c r="AQ39" s="91"/>
      <c r="AR39" s="91"/>
      <c r="AS39" s="93" t="s">
        <v>50</v>
      </c>
      <c r="AT39" s="93" t="s">
        <v>51</v>
      </c>
      <c r="AU39" s="93" t="s">
        <v>52</v>
      </c>
      <c r="AV39" s="93"/>
      <c r="AW39" s="93"/>
      <c r="AX39" s="93" t="s">
        <v>50</v>
      </c>
      <c r="AY39" s="93" t="s">
        <v>51</v>
      </c>
      <c r="AZ39" s="93" t="s">
        <v>52</v>
      </c>
      <c r="BC39" s="93" t="s">
        <v>50</v>
      </c>
      <c r="BD39" s="93" t="s">
        <v>51</v>
      </c>
      <c r="BE39" s="93" t="s">
        <v>52</v>
      </c>
      <c r="BF39" s="93" t="s">
        <v>50</v>
      </c>
      <c r="BG39" s="93" t="s">
        <v>51</v>
      </c>
      <c r="BH39" s="93" t="s">
        <v>52</v>
      </c>
      <c r="BI39" s="93" t="s">
        <v>50</v>
      </c>
      <c r="BJ39" s="93" t="s">
        <v>51</v>
      </c>
      <c r="BK39" s="93" t="s">
        <v>52</v>
      </c>
      <c r="BL39" s="93"/>
      <c r="BM39" s="93"/>
      <c r="BN39" s="93"/>
      <c r="BO39" s="93"/>
      <c r="BP39" s="93"/>
      <c r="BR39" s="93" t="s">
        <v>50</v>
      </c>
      <c r="BS39" s="93" t="s">
        <v>51</v>
      </c>
      <c r="BT39" s="93" t="s">
        <v>52</v>
      </c>
      <c r="BV39" s="93" t="s">
        <v>50</v>
      </c>
      <c r="BW39" s="93" t="s">
        <v>51</v>
      </c>
      <c r="BX39" s="93" t="s">
        <v>52</v>
      </c>
      <c r="BY39" s="93"/>
      <c r="BZ39" s="93"/>
      <c r="CA39" s="93"/>
      <c r="CB39" s="93" t="s">
        <v>50</v>
      </c>
      <c r="CC39" s="93" t="s">
        <v>51</v>
      </c>
      <c r="CD39" s="93" t="s">
        <v>52</v>
      </c>
      <c r="CE39" s="93" t="s">
        <v>50</v>
      </c>
      <c r="CF39" s="93" t="s">
        <v>51</v>
      </c>
      <c r="CG39" s="93" t="s">
        <v>52</v>
      </c>
      <c r="CH39" s="93" t="s">
        <v>50</v>
      </c>
      <c r="CI39" s="93" t="s">
        <v>51</v>
      </c>
      <c r="CJ39" s="93" t="s">
        <v>52</v>
      </c>
      <c r="CK39" s="93" t="s">
        <v>50</v>
      </c>
      <c r="CL39" s="93" t="s">
        <v>51</v>
      </c>
      <c r="CM39" s="93" t="s">
        <v>52</v>
      </c>
      <c r="CN39" s="93" t="s">
        <v>50</v>
      </c>
      <c r="CO39" s="93" t="s">
        <v>51</v>
      </c>
      <c r="CP39" s="93" t="s">
        <v>52</v>
      </c>
      <c r="CQ39" s="93" t="s">
        <v>50</v>
      </c>
      <c r="CR39" s="93" t="s">
        <v>51</v>
      </c>
      <c r="CS39" s="93" t="s">
        <v>52</v>
      </c>
      <c r="CT39" s="93" t="s">
        <v>50</v>
      </c>
      <c r="CU39" s="70"/>
      <c r="CV39" s="85"/>
    </row>
    <row r="40" spans="1:100" ht="23.25" customHeight="1">
      <c r="A40" s="29"/>
      <c r="B40" s="93" t="s">
        <v>53</v>
      </c>
      <c r="C40" s="93" t="s">
        <v>54</v>
      </c>
      <c r="D40" s="93" t="s">
        <v>76</v>
      </c>
      <c r="E40" s="93"/>
      <c r="F40" s="93"/>
      <c r="G40" s="93" t="s">
        <v>53</v>
      </c>
      <c r="H40" s="93" t="s">
        <v>54</v>
      </c>
      <c r="I40" s="93" t="s">
        <v>76</v>
      </c>
      <c r="J40" s="93"/>
      <c r="K40" s="93"/>
      <c r="L40" s="93" t="s">
        <v>53</v>
      </c>
      <c r="M40" s="93" t="s">
        <v>54</v>
      </c>
      <c r="N40" s="93" t="s">
        <v>76</v>
      </c>
      <c r="O40" s="93" t="s">
        <v>53</v>
      </c>
      <c r="P40" s="93" t="s">
        <v>54</v>
      </c>
      <c r="Q40" s="93" t="s">
        <v>87</v>
      </c>
      <c r="R40" s="93" t="s">
        <v>53</v>
      </c>
      <c r="S40" s="93" t="s">
        <v>54</v>
      </c>
      <c r="T40" s="93" t="s">
        <v>87</v>
      </c>
      <c r="U40" s="93" t="s">
        <v>53</v>
      </c>
      <c r="V40" s="93" t="s">
        <v>54</v>
      </c>
      <c r="W40" s="93" t="s">
        <v>87</v>
      </c>
      <c r="X40" s="93"/>
      <c r="Y40" s="93"/>
      <c r="Z40" s="93" t="s">
        <v>92</v>
      </c>
      <c r="AA40" s="93" t="s">
        <v>93</v>
      </c>
      <c r="AB40" s="93" t="s">
        <v>76</v>
      </c>
      <c r="AC40" s="93"/>
      <c r="AD40" s="93"/>
      <c r="AE40" s="93" t="s">
        <v>92</v>
      </c>
      <c r="AF40" s="93" t="s">
        <v>93</v>
      </c>
      <c r="AG40" s="93" t="s">
        <v>76</v>
      </c>
      <c r="AH40" s="93"/>
      <c r="AI40" s="93" t="s">
        <v>92</v>
      </c>
      <c r="AJ40" s="93" t="s">
        <v>93</v>
      </c>
      <c r="AK40" s="93" t="s">
        <v>76</v>
      </c>
      <c r="AL40" s="93" t="s">
        <v>92</v>
      </c>
      <c r="AM40" s="93" t="s">
        <v>93</v>
      </c>
      <c r="AN40" s="93" t="s">
        <v>92</v>
      </c>
      <c r="AO40" s="93" t="s">
        <v>93</v>
      </c>
      <c r="AP40" s="93" t="s">
        <v>76</v>
      </c>
      <c r="AQ40" s="91"/>
      <c r="AR40" s="91"/>
      <c r="AS40" s="93" t="s">
        <v>92</v>
      </c>
      <c r="AT40" s="93" t="s">
        <v>93</v>
      </c>
      <c r="AU40" s="93" t="s">
        <v>76</v>
      </c>
      <c r="AV40" s="93"/>
      <c r="AW40" s="93"/>
      <c r="AX40" s="93" t="s">
        <v>92</v>
      </c>
      <c r="AY40" s="93" t="s">
        <v>93</v>
      </c>
      <c r="AZ40" s="93" t="s">
        <v>76</v>
      </c>
      <c r="BC40" s="93" t="s">
        <v>92</v>
      </c>
      <c r="BD40" s="93" t="s">
        <v>93</v>
      </c>
      <c r="BE40" s="93" t="s">
        <v>76</v>
      </c>
      <c r="BF40" s="93" t="s">
        <v>92</v>
      </c>
      <c r="BG40" s="93" t="s">
        <v>93</v>
      </c>
      <c r="BH40" s="93" t="s">
        <v>76</v>
      </c>
      <c r="BI40" s="93" t="s">
        <v>92</v>
      </c>
      <c r="BJ40" s="93" t="s">
        <v>93</v>
      </c>
      <c r="BK40" s="93" t="s">
        <v>76</v>
      </c>
      <c r="BL40" s="93"/>
      <c r="BM40" s="93"/>
      <c r="BN40" s="93"/>
      <c r="BO40" s="93"/>
      <c r="BP40" s="93"/>
      <c r="BR40" s="93" t="s">
        <v>53</v>
      </c>
      <c r="BS40" s="93" t="s">
        <v>54</v>
      </c>
      <c r="BT40" s="93" t="s">
        <v>76</v>
      </c>
      <c r="BV40" s="93" t="s">
        <v>53</v>
      </c>
      <c r="BW40" s="93" t="s">
        <v>54</v>
      </c>
      <c r="BX40" s="93" t="s">
        <v>76</v>
      </c>
      <c r="BY40" s="93"/>
      <c r="BZ40" s="93"/>
      <c r="CA40" s="93"/>
      <c r="CB40" s="93" t="s">
        <v>53</v>
      </c>
      <c r="CC40" s="93" t="s">
        <v>54</v>
      </c>
      <c r="CD40" s="93" t="s">
        <v>76</v>
      </c>
      <c r="CE40" s="93" t="s">
        <v>53</v>
      </c>
      <c r="CF40" s="93" t="s">
        <v>54</v>
      </c>
      <c r="CG40" s="93" t="s">
        <v>76</v>
      </c>
      <c r="CH40" s="93" t="s">
        <v>53</v>
      </c>
      <c r="CI40" s="93" t="s">
        <v>54</v>
      </c>
      <c r="CJ40" s="93" t="s">
        <v>76</v>
      </c>
      <c r="CK40" s="93" t="s">
        <v>53</v>
      </c>
      <c r="CL40" s="93" t="s">
        <v>54</v>
      </c>
      <c r="CM40" s="93" t="s">
        <v>76</v>
      </c>
      <c r="CN40" s="93" t="s">
        <v>53</v>
      </c>
      <c r="CO40" s="93" t="s">
        <v>54</v>
      </c>
      <c r="CP40" s="93" t="s">
        <v>76</v>
      </c>
      <c r="CQ40" s="93" t="s">
        <v>53</v>
      </c>
      <c r="CR40" s="93" t="s">
        <v>54</v>
      </c>
      <c r="CS40" s="93" t="s">
        <v>87</v>
      </c>
      <c r="CT40" s="93" t="s">
        <v>53</v>
      </c>
      <c r="CU40" s="70"/>
      <c r="CV40" s="85"/>
    </row>
    <row r="41" spans="1:100" ht="23.25" customHeight="1">
      <c r="A41" s="29"/>
      <c r="B41" s="93" t="s">
        <v>55</v>
      </c>
      <c r="C41" s="93" t="s">
        <v>51</v>
      </c>
      <c r="D41" s="93" t="s">
        <v>56</v>
      </c>
      <c r="E41" s="93"/>
      <c r="F41" s="93"/>
      <c r="G41" s="93" t="s">
        <v>55</v>
      </c>
      <c r="H41" s="93" t="s">
        <v>51</v>
      </c>
      <c r="I41" s="93" t="s">
        <v>56</v>
      </c>
      <c r="J41" s="93"/>
      <c r="K41" s="93"/>
      <c r="L41" s="93" t="s">
        <v>55</v>
      </c>
      <c r="M41" s="93" t="s">
        <v>51</v>
      </c>
      <c r="N41" s="93" t="s">
        <v>56</v>
      </c>
      <c r="O41" s="93" t="s">
        <v>55</v>
      </c>
      <c r="P41" s="93" t="s">
        <v>51</v>
      </c>
      <c r="Q41" s="93" t="s">
        <v>56</v>
      </c>
      <c r="R41" s="93" t="s">
        <v>55</v>
      </c>
      <c r="S41" s="93" t="s">
        <v>51</v>
      </c>
      <c r="T41" s="93" t="s">
        <v>56</v>
      </c>
      <c r="U41" s="93" t="s">
        <v>55</v>
      </c>
      <c r="V41" s="93" t="s">
        <v>51</v>
      </c>
      <c r="W41" s="93" t="s">
        <v>56</v>
      </c>
      <c r="X41" s="93"/>
      <c r="Y41" s="93"/>
      <c r="Z41" s="93" t="s">
        <v>55</v>
      </c>
      <c r="AA41" s="93" t="s">
        <v>51</v>
      </c>
      <c r="AB41" s="93" t="s">
        <v>56</v>
      </c>
      <c r="AC41" s="93"/>
      <c r="AD41" s="93"/>
      <c r="AE41" s="93" t="s">
        <v>55</v>
      </c>
      <c r="AF41" s="93" t="s">
        <v>51</v>
      </c>
      <c r="AG41" s="93" t="s">
        <v>56</v>
      </c>
      <c r="AH41" s="93"/>
      <c r="AI41" s="93" t="s">
        <v>55</v>
      </c>
      <c r="AJ41" s="93" t="s">
        <v>51</v>
      </c>
      <c r="AK41" s="93" t="s">
        <v>56</v>
      </c>
      <c r="AL41" s="93" t="s">
        <v>55</v>
      </c>
      <c r="AM41" s="93" t="s">
        <v>51</v>
      </c>
      <c r="AN41" s="93" t="s">
        <v>55</v>
      </c>
      <c r="AO41" s="93" t="s">
        <v>51</v>
      </c>
      <c r="AP41" s="93" t="s">
        <v>56</v>
      </c>
      <c r="AQ41" s="91"/>
      <c r="AR41" s="91"/>
      <c r="AS41" s="93" t="s">
        <v>55</v>
      </c>
      <c r="AT41" s="93" t="s">
        <v>51</v>
      </c>
      <c r="AU41" s="93" t="s">
        <v>56</v>
      </c>
      <c r="AV41" s="93"/>
      <c r="AW41" s="93"/>
      <c r="AX41" s="93" t="s">
        <v>55</v>
      </c>
      <c r="AY41" s="93" t="s">
        <v>51</v>
      </c>
      <c r="AZ41" s="93" t="s">
        <v>56</v>
      </c>
      <c r="BC41" s="93" t="s">
        <v>55</v>
      </c>
      <c r="BD41" s="93" t="s">
        <v>51</v>
      </c>
      <c r="BE41" s="93" t="s">
        <v>56</v>
      </c>
      <c r="BF41" s="93" t="s">
        <v>55</v>
      </c>
      <c r="BG41" s="93" t="s">
        <v>51</v>
      </c>
      <c r="BH41" s="93" t="s">
        <v>56</v>
      </c>
      <c r="BI41" s="93" t="s">
        <v>55</v>
      </c>
      <c r="BJ41" s="93" t="s">
        <v>51</v>
      </c>
      <c r="BK41" s="93" t="s">
        <v>56</v>
      </c>
      <c r="BL41" s="93"/>
      <c r="BM41" s="93"/>
      <c r="BN41" s="93"/>
      <c r="BO41" s="93"/>
      <c r="BP41" s="93"/>
      <c r="BR41" s="93" t="s">
        <v>55</v>
      </c>
      <c r="BS41" s="93" t="s">
        <v>51</v>
      </c>
      <c r="BT41" s="93" t="s">
        <v>56</v>
      </c>
      <c r="BV41" s="93" t="s">
        <v>55</v>
      </c>
      <c r="BW41" s="93" t="s">
        <v>51</v>
      </c>
      <c r="BX41" s="93" t="s">
        <v>56</v>
      </c>
      <c r="BY41" s="93"/>
      <c r="BZ41" s="93"/>
      <c r="CA41" s="93"/>
      <c r="CB41" s="93" t="s">
        <v>55</v>
      </c>
      <c r="CC41" s="93" t="s">
        <v>51</v>
      </c>
      <c r="CD41" s="93" t="s">
        <v>56</v>
      </c>
      <c r="CE41" s="93" t="s">
        <v>55</v>
      </c>
      <c r="CF41" s="93" t="s">
        <v>51</v>
      </c>
      <c r="CG41" s="93" t="s">
        <v>56</v>
      </c>
      <c r="CH41" s="93" t="s">
        <v>55</v>
      </c>
      <c r="CI41" s="93" t="s">
        <v>51</v>
      </c>
      <c r="CJ41" s="93" t="s">
        <v>56</v>
      </c>
      <c r="CK41" s="93" t="s">
        <v>55</v>
      </c>
      <c r="CL41" s="93" t="s">
        <v>51</v>
      </c>
      <c r="CM41" s="93" t="s">
        <v>56</v>
      </c>
      <c r="CN41" s="93" t="s">
        <v>55</v>
      </c>
      <c r="CO41" s="93" t="s">
        <v>51</v>
      </c>
      <c r="CP41" s="93" t="s">
        <v>56</v>
      </c>
      <c r="CQ41" s="93" t="s">
        <v>55</v>
      </c>
      <c r="CR41" s="93" t="s">
        <v>51</v>
      </c>
      <c r="CS41" s="93" t="s">
        <v>56</v>
      </c>
      <c r="CT41" s="93" t="s">
        <v>55</v>
      </c>
      <c r="CU41" s="70"/>
      <c r="CV41" s="85"/>
    </row>
    <row r="42" spans="1:100" ht="23.25" customHeight="1">
      <c r="A42" s="66" t="s">
        <v>57</v>
      </c>
      <c r="B42" s="93" t="s">
        <v>53</v>
      </c>
      <c r="C42" s="93" t="s">
        <v>58</v>
      </c>
      <c r="D42" s="93" t="s">
        <v>86</v>
      </c>
      <c r="E42" s="93"/>
      <c r="F42" s="93"/>
      <c r="G42" s="93" t="s">
        <v>53</v>
      </c>
      <c r="H42" s="93" t="s">
        <v>58</v>
      </c>
      <c r="I42" s="93" t="s">
        <v>86</v>
      </c>
      <c r="J42" s="93"/>
      <c r="K42" s="93"/>
      <c r="L42" s="93" t="s">
        <v>53</v>
      </c>
      <c r="M42" s="93" t="s">
        <v>58</v>
      </c>
      <c r="N42" s="93" t="s">
        <v>86</v>
      </c>
      <c r="O42" s="93" t="s">
        <v>53</v>
      </c>
      <c r="P42" s="93" t="s">
        <v>58</v>
      </c>
      <c r="Q42" s="93" t="s">
        <v>86</v>
      </c>
      <c r="R42" s="93" t="s">
        <v>53</v>
      </c>
      <c r="S42" s="93" t="s">
        <v>58</v>
      </c>
      <c r="T42" s="93" t="s">
        <v>86</v>
      </c>
      <c r="U42" s="93" t="s">
        <v>53</v>
      </c>
      <c r="V42" s="93" t="s">
        <v>58</v>
      </c>
      <c r="W42" s="93" t="s">
        <v>86</v>
      </c>
      <c r="X42" s="93"/>
      <c r="Y42" s="93"/>
      <c r="Z42" s="93" t="s">
        <v>92</v>
      </c>
      <c r="AA42" s="93" t="s">
        <v>94</v>
      </c>
      <c r="AB42" s="93" t="s">
        <v>86</v>
      </c>
      <c r="AC42" s="93"/>
      <c r="AD42" s="93"/>
      <c r="AE42" s="93" t="s">
        <v>92</v>
      </c>
      <c r="AF42" s="93" t="s">
        <v>94</v>
      </c>
      <c r="AG42" s="93" t="s">
        <v>86</v>
      </c>
      <c r="AH42" s="93"/>
      <c r="AI42" s="93" t="s">
        <v>92</v>
      </c>
      <c r="AJ42" s="93" t="s">
        <v>94</v>
      </c>
      <c r="AK42" s="93" t="s">
        <v>86</v>
      </c>
      <c r="AL42" s="93" t="s">
        <v>92</v>
      </c>
      <c r="AM42" s="93" t="s">
        <v>94</v>
      </c>
      <c r="AN42" s="93" t="s">
        <v>92</v>
      </c>
      <c r="AO42" s="93" t="s">
        <v>94</v>
      </c>
      <c r="AP42" s="93" t="s">
        <v>86</v>
      </c>
      <c r="AQ42" s="91"/>
      <c r="AR42" s="91"/>
      <c r="AS42" s="93" t="s">
        <v>92</v>
      </c>
      <c r="AT42" s="93" t="s">
        <v>94</v>
      </c>
      <c r="AU42" s="93" t="s">
        <v>86</v>
      </c>
      <c r="AV42" s="93"/>
      <c r="AW42" s="93"/>
      <c r="AX42" s="93" t="s">
        <v>92</v>
      </c>
      <c r="AY42" s="93" t="s">
        <v>94</v>
      </c>
      <c r="AZ42" s="93" t="s">
        <v>86</v>
      </c>
      <c r="BC42" s="93" t="s">
        <v>92</v>
      </c>
      <c r="BD42" s="93" t="s">
        <v>94</v>
      </c>
      <c r="BE42" s="93" t="s">
        <v>86</v>
      </c>
      <c r="BF42" s="93" t="s">
        <v>92</v>
      </c>
      <c r="BG42" s="93" t="s">
        <v>94</v>
      </c>
      <c r="BH42" s="93" t="s">
        <v>86</v>
      </c>
      <c r="BI42" s="93" t="s">
        <v>92</v>
      </c>
      <c r="BJ42" s="93" t="s">
        <v>94</v>
      </c>
      <c r="BK42" s="93" t="s">
        <v>86</v>
      </c>
      <c r="BL42" s="93"/>
      <c r="BM42" s="93"/>
      <c r="BN42" s="93"/>
      <c r="BO42" s="93"/>
      <c r="BP42" s="93"/>
      <c r="BR42" s="93" t="s">
        <v>53</v>
      </c>
      <c r="BS42" s="93" t="s">
        <v>54</v>
      </c>
      <c r="BT42" s="93" t="s">
        <v>86</v>
      </c>
      <c r="BV42" s="93" t="s">
        <v>53</v>
      </c>
      <c r="BW42" s="93" t="s">
        <v>54</v>
      </c>
      <c r="BX42" s="93" t="s">
        <v>86</v>
      </c>
      <c r="BY42" s="93"/>
      <c r="BZ42" s="93"/>
      <c r="CA42" s="93"/>
      <c r="CB42" s="93" t="s">
        <v>53</v>
      </c>
      <c r="CC42" s="93" t="s">
        <v>54</v>
      </c>
      <c r="CD42" s="93" t="s">
        <v>86</v>
      </c>
      <c r="CE42" s="93" t="s">
        <v>53</v>
      </c>
      <c r="CF42" s="93" t="s">
        <v>54</v>
      </c>
      <c r="CG42" s="93" t="s">
        <v>86</v>
      </c>
      <c r="CH42" s="93" t="s">
        <v>53</v>
      </c>
      <c r="CI42" s="93" t="s">
        <v>94</v>
      </c>
      <c r="CJ42" s="93" t="s">
        <v>86</v>
      </c>
      <c r="CK42" s="93" t="s">
        <v>53</v>
      </c>
      <c r="CL42" s="93" t="s">
        <v>94</v>
      </c>
      <c r="CM42" s="93" t="s">
        <v>86</v>
      </c>
      <c r="CN42" s="93" t="s">
        <v>53</v>
      </c>
      <c r="CO42" s="93" t="s">
        <v>94</v>
      </c>
      <c r="CP42" s="93" t="s">
        <v>86</v>
      </c>
      <c r="CQ42" s="93" t="s">
        <v>53</v>
      </c>
      <c r="CR42" s="93" t="s">
        <v>94</v>
      </c>
      <c r="CS42" s="93" t="s">
        <v>86</v>
      </c>
      <c r="CT42" s="93" t="s">
        <v>53</v>
      </c>
      <c r="CU42" s="42" t="s">
        <v>62</v>
      </c>
      <c r="CV42" s="50"/>
    </row>
    <row r="43" spans="1:100" ht="23.25" customHeight="1">
      <c r="A43" s="131"/>
      <c r="B43" s="132"/>
      <c r="C43" s="132"/>
      <c r="D43" s="132"/>
      <c r="E43" s="132"/>
      <c r="F43" s="132"/>
      <c r="G43" s="133"/>
      <c r="H43" s="133"/>
      <c r="I43" s="132"/>
      <c r="J43" s="132"/>
      <c r="K43" s="132"/>
      <c r="L43" s="133"/>
      <c r="M43" s="133"/>
      <c r="N43" s="132"/>
      <c r="O43" s="133"/>
      <c r="P43" s="133"/>
      <c r="Q43" s="132"/>
      <c r="R43" s="133"/>
      <c r="S43" s="133"/>
      <c r="T43" s="132"/>
      <c r="U43" s="133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89"/>
      <c r="AR43" s="89"/>
      <c r="AS43" s="132"/>
      <c r="AT43" s="132"/>
      <c r="AU43" s="132"/>
      <c r="AV43" s="132"/>
      <c r="AW43" s="132"/>
      <c r="AX43" s="132"/>
      <c r="AY43" s="132"/>
      <c r="AZ43" s="132"/>
      <c r="BA43" s="89"/>
      <c r="BB43" s="89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89"/>
      <c r="BR43" s="132"/>
      <c r="BS43" s="132"/>
      <c r="BT43" s="132"/>
      <c r="BU43" s="89"/>
      <c r="BV43" s="132"/>
      <c r="BW43" s="132"/>
      <c r="BX43" s="132"/>
      <c r="BY43" s="132"/>
      <c r="BZ43" s="132"/>
      <c r="CA43" s="132"/>
      <c r="CB43" s="132"/>
      <c r="CC43" s="132"/>
      <c r="CD43" s="132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51"/>
      <c r="CV43" s="53"/>
    </row>
    <row r="44" spans="1:100" ht="23.25" customHeight="1">
      <c r="A44" s="66" t="s">
        <v>18</v>
      </c>
      <c r="B44" s="67">
        <v>718600</v>
      </c>
      <c r="C44" s="67">
        <v>4990000</v>
      </c>
      <c r="D44" s="67">
        <v>387.4</v>
      </c>
      <c r="E44" s="67"/>
      <c r="F44" s="67"/>
      <c r="G44" s="67">
        <v>1251000</v>
      </c>
      <c r="H44" s="67">
        <v>8500000</v>
      </c>
      <c r="I44" s="67">
        <v>369.3</v>
      </c>
      <c r="J44" s="67"/>
      <c r="K44" s="67"/>
      <c r="L44" s="67">
        <f>G56</f>
        <v>1860000</v>
      </c>
      <c r="M44" s="67">
        <f>H56</f>
        <v>12675000</v>
      </c>
      <c r="N44" s="67">
        <f>I56</f>
        <v>288.7</v>
      </c>
      <c r="O44" s="67">
        <v>4826000</v>
      </c>
      <c r="P44" s="67">
        <v>32350000</v>
      </c>
      <c r="Q44" s="67">
        <v>284.5</v>
      </c>
      <c r="R44" s="67">
        <v>5852500</v>
      </c>
      <c r="S44" s="67">
        <v>40875000</v>
      </c>
      <c r="T44" s="67">
        <v>271.5</v>
      </c>
      <c r="U44" s="76">
        <v>12937500</v>
      </c>
      <c r="V44" s="76">
        <v>91000000</v>
      </c>
      <c r="W44" s="74">
        <v>275.8</v>
      </c>
      <c r="X44" s="74"/>
      <c r="Y44" s="74"/>
      <c r="Z44" s="79">
        <v>18.016667</v>
      </c>
      <c r="AA44" s="79">
        <v>124.666667</v>
      </c>
      <c r="AB44" s="79">
        <v>331.8</v>
      </c>
      <c r="AC44" s="79"/>
      <c r="AD44" s="79"/>
      <c r="AE44" s="79">
        <v>18.9375</v>
      </c>
      <c r="AF44" s="79">
        <v>131.25</v>
      </c>
      <c r="AG44" s="79">
        <v>407.6</v>
      </c>
      <c r="AH44" s="79"/>
      <c r="AI44" s="79">
        <v>22.17</v>
      </c>
      <c r="AJ44" s="79">
        <v>149.2</v>
      </c>
      <c r="AK44" s="79">
        <v>511.67</v>
      </c>
      <c r="AL44" s="79">
        <v>29.32</v>
      </c>
      <c r="AM44" s="79">
        <v>197</v>
      </c>
      <c r="AN44" s="79">
        <v>29.32</v>
      </c>
      <c r="AO44" s="79">
        <v>197</v>
      </c>
      <c r="AP44" s="79">
        <v>636.63</v>
      </c>
      <c r="AQ44" s="91"/>
      <c r="AR44" s="91"/>
      <c r="AS44" s="79">
        <v>30.25</v>
      </c>
      <c r="AT44" s="79">
        <v>205</v>
      </c>
      <c r="AU44" s="79">
        <v>805.25</v>
      </c>
      <c r="AV44" s="79"/>
      <c r="AW44" s="79"/>
      <c r="AX44" s="79">
        <v>40.13</v>
      </c>
      <c r="AY44" s="79">
        <v>262.3</v>
      </c>
      <c r="AZ44" s="79">
        <v>803.75</v>
      </c>
      <c r="BA44" s="91"/>
      <c r="BB44" s="91"/>
      <c r="BC44" s="79">
        <v>54.94</v>
      </c>
      <c r="BD44" s="79">
        <v>367.75</v>
      </c>
      <c r="BE44" s="79">
        <v>1130.19</v>
      </c>
      <c r="BF44" s="79">
        <v>68.04</v>
      </c>
      <c r="BG44" s="79">
        <v>461</v>
      </c>
      <c r="BH44" s="79">
        <v>1382.42</v>
      </c>
      <c r="BI44" s="79">
        <v>98.94</v>
      </c>
      <c r="BJ44" s="79">
        <v>664.8</v>
      </c>
      <c r="BK44" s="79">
        <v>1646.4</v>
      </c>
      <c r="BL44" s="79"/>
      <c r="BM44" s="79"/>
      <c r="BN44" s="79"/>
      <c r="BO44" s="79"/>
      <c r="BP44" s="79"/>
      <c r="BQ44" s="91"/>
      <c r="BR44" s="79">
        <v>96.65</v>
      </c>
      <c r="BS44" s="79">
        <v>649.25</v>
      </c>
      <c r="BT44" s="79">
        <v>1676.68</v>
      </c>
      <c r="BU44" s="91"/>
      <c r="BV44" s="79">
        <v>81.85</v>
      </c>
      <c r="BW44" s="79">
        <v>557</v>
      </c>
      <c r="BX44" s="79">
        <v>1218.76</v>
      </c>
      <c r="BY44" s="79"/>
      <c r="BZ44" s="79"/>
      <c r="CA44" s="79"/>
      <c r="CB44" s="79">
        <v>88.92</v>
      </c>
      <c r="CC44" s="79">
        <v>589.75</v>
      </c>
      <c r="CD44" s="79">
        <v>1195.56</v>
      </c>
      <c r="CE44" s="79">
        <v>100.78</v>
      </c>
      <c r="CF44" s="79">
        <v>676.5</v>
      </c>
      <c r="CG44" s="79">
        <v>1070.85</v>
      </c>
      <c r="CH44" s="79">
        <v>131</v>
      </c>
      <c r="CI44" s="79">
        <v>1092</v>
      </c>
      <c r="CJ44" s="79">
        <v>1270.85</v>
      </c>
      <c r="CK44" s="79">
        <v>216.5</v>
      </c>
      <c r="CL44" s="79">
        <v>1502.25</v>
      </c>
      <c r="CM44" s="79">
        <v>1253.95</v>
      </c>
      <c r="CN44" s="79">
        <v>216.5</v>
      </c>
      <c r="CO44" s="79">
        <v>1916.25</v>
      </c>
      <c r="CP44" s="79">
        <v>1479.18</v>
      </c>
      <c r="CQ44" s="79">
        <v>279.74</v>
      </c>
      <c r="CR44" s="79">
        <v>3195.6</v>
      </c>
      <c r="CS44" s="79">
        <v>1864.98</v>
      </c>
      <c r="CT44" s="79">
        <v>462.72</v>
      </c>
      <c r="CU44" s="42" t="s">
        <v>63</v>
      </c>
      <c r="CV44" s="50"/>
    </row>
    <row r="45" spans="1:100" ht="23.25" customHeight="1">
      <c r="A45" s="66" t="s">
        <v>19</v>
      </c>
      <c r="B45" s="67">
        <v>779211</v>
      </c>
      <c r="C45" s="67">
        <v>5800000</v>
      </c>
      <c r="D45" s="67">
        <v>402.97</v>
      </c>
      <c r="E45" s="67"/>
      <c r="F45" s="67"/>
      <c r="G45" s="67">
        <v>1285200</v>
      </c>
      <c r="H45" s="67">
        <v>8720000</v>
      </c>
      <c r="I45" s="67">
        <v>354.35</v>
      </c>
      <c r="J45" s="67"/>
      <c r="K45" s="67"/>
      <c r="L45" s="67">
        <v>1979000</v>
      </c>
      <c r="M45" s="67">
        <v>13440000</v>
      </c>
      <c r="N45" s="67">
        <v>290.1</v>
      </c>
      <c r="O45" s="67">
        <v>5041250</v>
      </c>
      <c r="P45" s="67">
        <v>34150000</v>
      </c>
      <c r="Q45" s="67">
        <v>284.3</v>
      </c>
      <c r="R45" s="67">
        <v>5882500</v>
      </c>
      <c r="S45" s="67">
        <v>40000000</v>
      </c>
      <c r="T45" s="67">
        <v>265.2</v>
      </c>
      <c r="U45" s="76">
        <v>12537500</v>
      </c>
      <c r="V45" s="76">
        <v>86500000</v>
      </c>
      <c r="W45" s="74">
        <v>281.5</v>
      </c>
      <c r="X45" s="74"/>
      <c r="Y45" s="74"/>
      <c r="Z45" s="79">
        <v>19.95</v>
      </c>
      <c r="AA45" s="79">
        <v>131</v>
      </c>
      <c r="AB45" s="79">
        <v>355.8</v>
      </c>
      <c r="AC45" s="79"/>
      <c r="AD45" s="79"/>
      <c r="AE45" s="79">
        <v>18.36</v>
      </c>
      <c r="AF45" s="79">
        <v>124.1</v>
      </c>
      <c r="AG45" s="79">
        <v>411.2</v>
      </c>
      <c r="AH45" s="79"/>
      <c r="AI45" s="79">
        <v>23.6</v>
      </c>
      <c r="AJ45" s="79">
        <v>165.5</v>
      </c>
      <c r="AK45" s="79">
        <v>557.96</v>
      </c>
      <c r="AL45" s="79">
        <v>28.93</v>
      </c>
      <c r="AM45" s="79">
        <v>196</v>
      </c>
      <c r="AN45" s="79">
        <v>28.93</v>
      </c>
      <c r="AO45" s="79">
        <v>196</v>
      </c>
      <c r="AP45" s="79">
        <v>625.94</v>
      </c>
      <c r="AQ45" s="91"/>
      <c r="AR45" s="91"/>
      <c r="AS45" s="79">
        <v>32.7</v>
      </c>
      <c r="AT45" s="79">
        <v>219.75</v>
      </c>
      <c r="AU45" s="79">
        <v>886.56</v>
      </c>
      <c r="AV45" s="79"/>
      <c r="AW45" s="79"/>
      <c r="AX45" s="79">
        <v>44</v>
      </c>
      <c r="AY45" s="79">
        <v>295.6</v>
      </c>
      <c r="AZ45" s="79">
        <v>870.15</v>
      </c>
      <c r="BA45" s="91"/>
      <c r="BB45" s="91"/>
      <c r="BC45" s="79">
        <v>52.78</v>
      </c>
      <c r="BD45" s="79">
        <v>354.5</v>
      </c>
      <c r="BE45" s="79">
        <v>1104.31</v>
      </c>
      <c r="BF45" s="79">
        <v>68.33</v>
      </c>
      <c r="BG45" s="79">
        <v>465.75</v>
      </c>
      <c r="BH45" s="79">
        <v>1349.13</v>
      </c>
      <c r="BI45" s="79">
        <v>97.87</v>
      </c>
      <c r="BJ45" s="79">
        <v>658.75</v>
      </c>
      <c r="BK45" s="79">
        <v>1657.75</v>
      </c>
      <c r="BL45" s="79"/>
      <c r="BM45" s="79"/>
      <c r="BN45" s="79"/>
      <c r="BO45" s="79"/>
      <c r="BP45" s="79"/>
      <c r="BQ45" s="91"/>
      <c r="BR45" s="79" t="s">
        <v>108</v>
      </c>
      <c r="BS45" s="79" t="s">
        <v>111</v>
      </c>
      <c r="BT45" s="79">
        <v>1663.5</v>
      </c>
      <c r="BU45" s="91"/>
      <c r="BV45" s="79">
        <v>89.62</v>
      </c>
      <c r="BW45" s="79">
        <v>594.8</v>
      </c>
      <c r="BX45" s="79">
        <v>1249.35</v>
      </c>
      <c r="BY45" s="79"/>
      <c r="BZ45" s="79"/>
      <c r="CA45" s="79"/>
      <c r="CB45" s="79">
        <v>93.79</v>
      </c>
      <c r="CC45" s="79">
        <v>622</v>
      </c>
      <c r="CD45" s="79">
        <v>1244.45</v>
      </c>
      <c r="CE45" s="79">
        <v>106</v>
      </c>
      <c r="CF45" s="79">
        <v>704</v>
      </c>
      <c r="CG45" s="79">
        <v>1100</v>
      </c>
      <c r="CH45" s="79">
        <v>144.58</v>
      </c>
      <c r="CI45" s="79">
        <v>1114.75</v>
      </c>
      <c r="CJ45" s="79">
        <v>1333.01</v>
      </c>
      <c r="CK45" s="79">
        <v>225.32</v>
      </c>
      <c r="CL45" s="79" t="s">
        <v>117</v>
      </c>
      <c r="CM45" s="79" t="s">
        <v>122</v>
      </c>
      <c r="CN45" s="79">
        <v>225.32</v>
      </c>
      <c r="CO45" s="79">
        <v>2037.8</v>
      </c>
      <c r="CP45" s="79">
        <v>1561.69</v>
      </c>
      <c r="CQ45" s="79">
        <v>297.91</v>
      </c>
      <c r="CR45" s="79">
        <v>3109.2</v>
      </c>
      <c r="CS45" s="79">
        <v>1872.32</v>
      </c>
      <c r="CT45" s="79">
        <v>449.12</v>
      </c>
      <c r="CU45" s="42" t="s">
        <v>64</v>
      </c>
      <c r="CV45" s="50"/>
    </row>
    <row r="46" spans="1:100" ht="23.25" customHeight="1">
      <c r="A46" s="66" t="s">
        <v>20</v>
      </c>
      <c r="B46" s="67">
        <v>843250</v>
      </c>
      <c r="C46" s="67">
        <v>5825000</v>
      </c>
      <c r="D46" s="67">
        <v>405.7</v>
      </c>
      <c r="E46" s="67"/>
      <c r="F46" s="67"/>
      <c r="G46" s="67">
        <v>1360000</v>
      </c>
      <c r="H46" s="67">
        <v>9212500</v>
      </c>
      <c r="I46" s="67">
        <v>347.93</v>
      </c>
      <c r="J46" s="67"/>
      <c r="K46" s="67"/>
      <c r="L46" s="67">
        <v>2169250</v>
      </c>
      <c r="M46" s="67">
        <v>14812500</v>
      </c>
      <c r="N46" s="67">
        <v>296.8</v>
      </c>
      <c r="O46" s="67">
        <v>5592500</v>
      </c>
      <c r="P46" s="67">
        <v>38125000</v>
      </c>
      <c r="Q46" s="67">
        <v>300.7</v>
      </c>
      <c r="R46" s="67">
        <v>5935000</v>
      </c>
      <c r="S46" s="67">
        <v>41750000</v>
      </c>
      <c r="T46" s="67">
        <v>262.4</v>
      </c>
      <c r="U46" s="76">
        <v>12833333</v>
      </c>
      <c r="V46" s="76">
        <v>89500000</v>
      </c>
      <c r="W46" s="74">
        <v>293.5</v>
      </c>
      <c r="X46" s="74"/>
      <c r="Y46" s="74"/>
      <c r="Z46" s="79">
        <v>18.8</v>
      </c>
      <c r="AA46" s="79">
        <v>130.666667</v>
      </c>
      <c r="AB46" s="79">
        <v>358.7</v>
      </c>
      <c r="AC46" s="79"/>
      <c r="AD46" s="79"/>
      <c r="AE46" s="79">
        <v>17.4</v>
      </c>
      <c r="AF46" s="79">
        <v>119.75</v>
      </c>
      <c r="AG46" s="79">
        <v>405.3</v>
      </c>
      <c r="AH46" s="79"/>
      <c r="AI46" s="79">
        <v>23.8</v>
      </c>
      <c r="AJ46" s="79">
        <v>165.5</v>
      </c>
      <c r="AK46" s="79">
        <v>558</v>
      </c>
      <c r="AL46" s="79">
        <v>29.61</v>
      </c>
      <c r="AM46" s="79">
        <v>206.25</v>
      </c>
      <c r="AN46" s="79">
        <v>29.61</v>
      </c>
      <c r="AO46" s="79">
        <v>206.25</v>
      </c>
      <c r="AP46" s="79">
        <v>664.58</v>
      </c>
      <c r="AQ46" s="91"/>
      <c r="AR46" s="91"/>
      <c r="AS46" s="79">
        <v>35.32</v>
      </c>
      <c r="AT46" s="79">
        <v>234.6</v>
      </c>
      <c r="AU46" s="79">
        <v>931.6</v>
      </c>
      <c r="AV46" s="79"/>
      <c r="AW46" s="79"/>
      <c r="AX46" s="79">
        <v>50.18</v>
      </c>
      <c r="AY46" s="79">
        <v>336.5</v>
      </c>
      <c r="AZ46" s="79">
        <v>947.38</v>
      </c>
      <c r="BA46" s="91"/>
      <c r="BB46" s="91"/>
      <c r="BC46" s="79">
        <v>53.55</v>
      </c>
      <c r="BD46" s="79">
        <v>363</v>
      </c>
      <c r="BE46" s="79">
        <v>1090.25</v>
      </c>
      <c r="BF46" s="79">
        <v>70.51</v>
      </c>
      <c r="BG46" s="79">
        <v>473.75</v>
      </c>
      <c r="BH46" s="79">
        <v>1376.25</v>
      </c>
      <c r="BI46" s="79">
        <v>98.57</v>
      </c>
      <c r="BJ46" s="79">
        <v>660</v>
      </c>
      <c r="BK46" s="79">
        <v>1736.5</v>
      </c>
      <c r="BL46" s="79"/>
      <c r="BM46" s="79"/>
      <c r="BN46" s="79"/>
      <c r="BO46" s="79"/>
      <c r="BP46" s="79"/>
      <c r="BQ46" s="91"/>
      <c r="BR46" s="79" t="s">
        <v>109</v>
      </c>
      <c r="BS46" s="79" t="s">
        <v>112</v>
      </c>
      <c r="BT46" s="79">
        <v>1631</v>
      </c>
      <c r="BU46" s="91"/>
      <c r="BV46" s="79">
        <v>92.3</v>
      </c>
      <c r="BW46" s="79">
        <v>610.75</v>
      </c>
      <c r="BX46" s="79">
        <v>1307.25</v>
      </c>
      <c r="BY46" s="79"/>
      <c r="BZ46" s="79"/>
      <c r="CA46" s="79"/>
      <c r="CB46" s="79">
        <v>97.32</v>
      </c>
      <c r="CC46" s="79">
        <v>644.25</v>
      </c>
      <c r="CD46" s="79">
        <v>1223.93</v>
      </c>
      <c r="CE46" s="79">
        <v>114</v>
      </c>
      <c r="CF46" s="79">
        <v>755</v>
      </c>
      <c r="CG46" s="79">
        <v>1211</v>
      </c>
      <c r="CH46" s="79">
        <v>145.68</v>
      </c>
      <c r="CI46" s="79">
        <v>1119.25</v>
      </c>
      <c r="CJ46" s="79">
        <v>1331.32</v>
      </c>
      <c r="CK46" s="79">
        <v>224.94</v>
      </c>
      <c r="CL46" s="79" t="s">
        <v>118</v>
      </c>
      <c r="CM46" s="79" t="s">
        <v>123</v>
      </c>
      <c r="CN46" s="79">
        <v>224.94</v>
      </c>
      <c r="CO46" s="79">
        <v>2148</v>
      </c>
      <c r="CP46" s="79">
        <v>1601.8</v>
      </c>
      <c r="CQ46" s="79">
        <v>315.32</v>
      </c>
      <c r="CR46" s="79">
        <v>2879</v>
      </c>
      <c r="CS46" s="79">
        <v>1787.08</v>
      </c>
      <c r="CT46" s="79">
        <v>413.65</v>
      </c>
      <c r="CU46" s="42" t="s">
        <v>65</v>
      </c>
      <c r="CV46" s="50"/>
    </row>
    <row r="47" spans="1:100" ht="23.25" customHeight="1">
      <c r="A47" s="66" t="s">
        <v>21</v>
      </c>
      <c r="B47" s="67">
        <v>876400</v>
      </c>
      <c r="C47" s="67">
        <v>6140000</v>
      </c>
      <c r="D47" s="67">
        <v>397.1</v>
      </c>
      <c r="E47" s="67"/>
      <c r="F47" s="67"/>
      <c r="G47" s="67">
        <v>1425000</v>
      </c>
      <c r="H47" s="67">
        <v>9762500</v>
      </c>
      <c r="I47" s="67">
        <v>351.4</v>
      </c>
      <c r="J47" s="67"/>
      <c r="K47" s="67"/>
      <c r="L47" s="67">
        <v>2555000</v>
      </c>
      <c r="M47" s="67">
        <v>15362500</v>
      </c>
      <c r="N47" s="67">
        <v>295</v>
      </c>
      <c r="O47" s="67">
        <v>5435000</v>
      </c>
      <c r="P47" s="67">
        <v>38200000</v>
      </c>
      <c r="Q47" s="67">
        <v>285.3</v>
      </c>
      <c r="R47" s="67">
        <v>8000000</v>
      </c>
      <c r="S47" s="67">
        <v>54960000</v>
      </c>
      <c r="T47" s="67">
        <v>262.8</v>
      </c>
      <c r="U47" s="76">
        <v>12935000</v>
      </c>
      <c r="V47" s="76">
        <v>89800000</v>
      </c>
      <c r="W47" s="74">
        <v>293.3</v>
      </c>
      <c r="X47" s="74"/>
      <c r="Y47" s="74"/>
      <c r="Z47" s="79">
        <v>18.3625</v>
      </c>
      <c r="AA47" s="79">
        <v>127.5</v>
      </c>
      <c r="AB47" s="79">
        <v>339.2</v>
      </c>
      <c r="AC47" s="79"/>
      <c r="AD47" s="79"/>
      <c r="AE47" s="79">
        <v>17.375</v>
      </c>
      <c r="AF47" s="79">
        <v>120.625</v>
      </c>
      <c r="AG47" s="79">
        <v>407.7</v>
      </c>
      <c r="AH47" s="79"/>
      <c r="AI47" s="79">
        <v>24.19</v>
      </c>
      <c r="AJ47" s="79">
        <v>165</v>
      </c>
      <c r="AK47" s="79">
        <v>558.3</v>
      </c>
      <c r="AL47" s="79">
        <v>29.8</v>
      </c>
      <c r="AM47" s="79">
        <v>200</v>
      </c>
      <c r="AN47" s="79">
        <v>29.8</v>
      </c>
      <c r="AO47" s="79">
        <v>200</v>
      </c>
      <c r="AP47" s="79">
        <v>655.1</v>
      </c>
      <c r="AQ47" s="91"/>
      <c r="AR47" s="91"/>
      <c r="AS47" s="79">
        <v>38.31</v>
      </c>
      <c r="AT47" s="79">
        <v>251</v>
      </c>
      <c r="AU47" s="79">
        <v>959</v>
      </c>
      <c r="AV47" s="79"/>
      <c r="AW47" s="79"/>
      <c r="AX47" s="79">
        <v>51.49</v>
      </c>
      <c r="AY47" s="79">
        <v>341.75</v>
      </c>
      <c r="AZ47" s="79">
        <v>935.5</v>
      </c>
      <c r="BA47" s="91"/>
      <c r="BB47" s="91"/>
      <c r="BC47" s="79">
        <v>55.2</v>
      </c>
      <c r="BD47" s="79">
        <v>371</v>
      </c>
      <c r="BE47" s="79">
        <v>1110.81</v>
      </c>
      <c r="BF47" s="79">
        <v>72.56</v>
      </c>
      <c r="BG47" s="79">
        <v>487</v>
      </c>
      <c r="BH47" s="79">
        <v>1423.63</v>
      </c>
      <c r="BI47" s="79">
        <v>96.76</v>
      </c>
      <c r="BJ47" s="79">
        <v>648.6</v>
      </c>
      <c r="BK47" s="79">
        <v>1675.8</v>
      </c>
      <c r="BL47" s="79"/>
      <c r="BM47" s="79"/>
      <c r="BN47" s="79"/>
      <c r="BO47" s="79"/>
      <c r="BP47" s="79"/>
      <c r="BQ47" s="91"/>
      <c r="BR47" s="79" t="s">
        <v>110</v>
      </c>
      <c r="BS47" s="79" t="s">
        <v>113</v>
      </c>
      <c r="BT47" s="79">
        <v>1593.1</v>
      </c>
      <c r="BU47" s="91"/>
      <c r="BV47" s="79">
        <v>95.12</v>
      </c>
      <c r="BW47" s="79">
        <v>631</v>
      </c>
      <c r="BX47" s="79">
        <v>1337.75</v>
      </c>
      <c r="BY47" s="79"/>
      <c r="BZ47" s="79"/>
      <c r="CA47" s="79"/>
      <c r="CB47" s="79">
        <v>98.77</v>
      </c>
      <c r="CC47" s="79">
        <v>653.5</v>
      </c>
      <c r="CD47" s="79">
        <v>1176.65</v>
      </c>
      <c r="CE47" s="79">
        <v>115</v>
      </c>
      <c r="CF47" s="79">
        <v>766</v>
      </c>
      <c r="CG47" s="79">
        <v>1254</v>
      </c>
      <c r="CH47" s="79">
        <v>145.55</v>
      </c>
      <c r="CI47" s="79">
        <v>1141.2</v>
      </c>
      <c r="CJ47" s="79">
        <v>1324.69</v>
      </c>
      <c r="CK47" s="79">
        <v>231.86</v>
      </c>
      <c r="CL47" s="79" t="s">
        <v>119</v>
      </c>
      <c r="CM47" s="79" t="s">
        <v>124</v>
      </c>
      <c r="CN47" s="79">
        <v>231.86</v>
      </c>
      <c r="CO47" s="79">
        <v>2279.33</v>
      </c>
      <c r="CP47" s="79">
        <v>1621.58</v>
      </c>
      <c r="CQ47" s="79">
        <v>330.65</v>
      </c>
      <c r="CR47" s="79">
        <v>2926</v>
      </c>
      <c r="CS47" s="79">
        <v>1717.01</v>
      </c>
      <c r="CT47" s="79">
        <v>423.38</v>
      </c>
      <c r="CU47" s="42" t="s">
        <v>66</v>
      </c>
      <c r="CV47" s="50"/>
    </row>
    <row r="48" spans="1:100" ht="23.25" customHeight="1">
      <c r="A48" s="66" t="s">
        <v>22</v>
      </c>
      <c r="B48" s="67">
        <v>928250</v>
      </c>
      <c r="C48" s="67">
        <v>6350000</v>
      </c>
      <c r="D48" s="67">
        <v>393.8</v>
      </c>
      <c r="E48" s="67"/>
      <c r="F48" s="67"/>
      <c r="G48" s="67">
        <v>1468500</v>
      </c>
      <c r="H48" s="67">
        <v>9950000</v>
      </c>
      <c r="I48" s="67">
        <v>345.3</v>
      </c>
      <c r="J48" s="67"/>
      <c r="K48" s="67"/>
      <c r="L48" s="67">
        <v>2445000</v>
      </c>
      <c r="M48" s="67">
        <v>16825000</v>
      </c>
      <c r="N48" s="67">
        <v>306.2</v>
      </c>
      <c r="O48" s="67">
        <v>5421250</v>
      </c>
      <c r="P48" s="67">
        <v>38000000</v>
      </c>
      <c r="Q48" s="67">
        <v>279.4</v>
      </c>
      <c r="R48" s="67">
        <v>9806250</v>
      </c>
      <c r="S48" s="67">
        <v>68000000</v>
      </c>
      <c r="T48" s="67">
        <v>260.9</v>
      </c>
      <c r="U48" s="76">
        <v>12950000</v>
      </c>
      <c r="V48" s="76">
        <v>91500000</v>
      </c>
      <c r="W48" s="74">
        <v>303.8</v>
      </c>
      <c r="X48" s="74"/>
      <c r="Y48" s="74"/>
      <c r="Z48" s="79">
        <v>17.3125</v>
      </c>
      <c r="AA48" s="79">
        <v>116.625</v>
      </c>
      <c r="AB48" s="79">
        <v>328.8</v>
      </c>
      <c r="AC48" s="79"/>
      <c r="AD48" s="79"/>
      <c r="AE48" s="79">
        <v>17.88</v>
      </c>
      <c r="AF48" s="79">
        <v>125.6</v>
      </c>
      <c r="AG48" s="79">
        <v>408.1</v>
      </c>
      <c r="AH48" s="79"/>
      <c r="AI48" s="79">
        <v>26.45</v>
      </c>
      <c r="AJ48" s="79">
        <v>182.5</v>
      </c>
      <c r="AK48" s="79">
        <v>619.08</v>
      </c>
      <c r="AL48" s="79">
        <v>29.6</v>
      </c>
      <c r="AM48" s="79">
        <v>202</v>
      </c>
      <c r="AN48" s="79">
        <v>29.6</v>
      </c>
      <c r="AO48" s="79">
        <v>202</v>
      </c>
      <c r="AP48" s="79">
        <v>683.6</v>
      </c>
      <c r="AQ48" s="91"/>
      <c r="AR48" s="91"/>
      <c r="AS48" s="79">
        <v>38.3</v>
      </c>
      <c r="AT48" s="79">
        <v>259.25</v>
      </c>
      <c r="AU48" s="79">
        <v>908.38</v>
      </c>
      <c r="AV48" s="79"/>
      <c r="AW48" s="79"/>
      <c r="AX48" s="79">
        <v>46.06</v>
      </c>
      <c r="AY48" s="79">
        <v>311.5</v>
      </c>
      <c r="AZ48" s="79">
        <v>894.33</v>
      </c>
      <c r="BA48" s="91"/>
      <c r="BB48" s="91"/>
      <c r="BC48" s="79">
        <v>55.22</v>
      </c>
      <c r="BD48" s="79">
        <v>373.2</v>
      </c>
      <c r="BE48" s="79">
        <v>1151.68</v>
      </c>
      <c r="BF48" s="79">
        <v>72.5</v>
      </c>
      <c r="BG48" s="79">
        <v>482</v>
      </c>
      <c r="BH48" s="79">
        <v>1455.08</v>
      </c>
      <c r="BI48" s="79">
        <v>94.95</v>
      </c>
      <c r="BJ48" s="79">
        <v>635.75</v>
      </c>
      <c r="BK48" s="79">
        <v>1650.62</v>
      </c>
      <c r="BL48" s="79"/>
      <c r="BM48" s="79"/>
      <c r="BN48" s="79"/>
      <c r="BO48" s="79"/>
      <c r="BP48" s="79"/>
      <c r="BQ48" s="91"/>
      <c r="BR48" s="79">
        <v>87.02</v>
      </c>
      <c r="BS48" s="79">
        <v>592</v>
      </c>
      <c r="BT48" s="79">
        <v>1495.12</v>
      </c>
      <c r="BU48" s="91"/>
      <c r="BV48" s="79">
        <v>89.35</v>
      </c>
      <c r="BW48" s="79">
        <v>598.5</v>
      </c>
      <c r="BX48" s="79">
        <v>1303.87</v>
      </c>
      <c r="BY48" s="79"/>
      <c r="BZ48" s="79"/>
      <c r="CA48" s="79"/>
      <c r="CB48" s="79">
        <v>102.37</v>
      </c>
      <c r="CC48" s="79">
        <v>677.5</v>
      </c>
      <c r="CD48" s="79">
        <v>1198.05</v>
      </c>
      <c r="CE48" s="79">
        <v>113.37</v>
      </c>
      <c r="CF48" s="79">
        <v>752</v>
      </c>
      <c r="CG48" s="79">
        <v>1241.82</v>
      </c>
      <c r="CH48" s="79">
        <v>150</v>
      </c>
      <c r="CI48" s="79">
        <v>1197.25</v>
      </c>
      <c r="CJ48" s="79">
        <v>1333.28</v>
      </c>
      <c r="CK48" s="79">
        <v>239.39</v>
      </c>
      <c r="CL48" s="79" t="s">
        <v>120</v>
      </c>
      <c r="CM48" s="79" t="s">
        <v>125</v>
      </c>
      <c r="CN48" s="79">
        <v>239.39</v>
      </c>
      <c r="CO48" s="79">
        <v>2568.4</v>
      </c>
      <c r="CP48" s="79">
        <v>1679.92</v>
      </c>
      <c r="CQ48" s="79">
        <v>372.91</v>
      </c>
      <c r="CR48" s="79">
        <v>3027.6</v>
      </c>
      <c r="CS48" s="79">
        <v>1758.23</v>
      </c>
      <c r="CT48" s="79">
        <v>464.33</v>
      </c>
      <c r="CU48" s="42" t="s">
        <v>67</v>
      </c>
      <c r="CV48" s="50"/>
    </row>
    <row r="49" spans="1:100" ht="23.25" customHeight="1">
      <c r="A49" s="66" t="s">
        <v>23</v>
      </c>
      <c r="B49" s="67">
        <v>973200</v>
      </c>
      <c r="C49" s="67">
        <v>6610000</v>
      </c>
      <c r="D49" s="67">
        <v>392.2</v>
      </c>
      <c r="E49" s="67"/>
      <c r="F49" s="67"/>
      <c r="G49" s="67">
        <v>1531400</v>
      </c>
      <c r="H49" s="67">
        <v>10350000</v>
      </c>
      <c r="I49" s="67">
        <v>343.9</v>
      </c>
      <c r="J49" s="67"/>
      <c r="K49" s="67"/>
      <c r="L49" s="67">
        <v>2463000</v>
      </c>
      <c r="M49" s="67">
        <v>16630000</v>
      </c>
      <c r="N49" s="67">
        <v>300.2</v>
      </c>
      <c r="O49" s="67">
        <v>5541250</v>
      </c>
      <c r="P49" s="67">
        <v>38062500</v>
      </c>
      <c r="Q49" s="67">
        <v>275.9</v>
      </c>
      <c r="R49" s="67">
        <v>9837500</v>
      </c>
      <c r="S49" s="67">
        <v>68000000</v>
      </c>
      <c r="T49" s="67">
        <v>271.9</v>
      </c>
      <c r="U49" s="76">
        <v>14300000</v>
      </c>
      <c r="V49" s="76">
        <v>102000000</v>
      </c>
      <c r="W49" s="74">
        <v>313.7</v>
      </c>
      <c r="X49" s="74"/>
      <c r="Y49" s="74"/>
      <c r="Z49" s="79">
        <v>16.74</v>
      </c>
      <c r="AA49" s="79">
        <v>115.1</v>
      </c>
      <c r="AB49" s="79">
        <v>321.4</v>
      </c>
      <c r="AC49" s="79"/>
      <c r="AD49" s="79"/>
      <c r="AE49" s="79">
        <v>18.875</v>
      </c>
      <c r="AF49" s="79">
        <v>129.75</v>
      </c>
      <c r="AG49" s="79">
        <v>384</v>
      </c>
      <c r="AH49" s="79"/>
      <c r="AI49" s="79">
        <v>31.65</v>
      </c>
      <c r="AJ49" s="79">
        <v>221.25</v>
      </c>
      <c r="AK49" s="79">
        <v>681.75</v>
      </c>
      <c r="AL49" s="79">
        <v>28.93</v>
      </c>
      <c r="AM49" s="79">
        <v>198.5</v>
      </c>
      <c r="AN49" s="79">
        <v>28.93</v>
      </c>
      <c r="AO49" s="79">
        <v>198.5</v>
      </c>
      <c r="AP49" s="79">
        <v>667.53</v>
      </c>
      <c r="AQ49" s="91"/>
      <c r="AR49" s="91"/>
      <c r="AS49" s="79">
        <v>35.76</v>
      </c>
      <c r="AT49" s="79">
        <v>244.6</v>
      </c>
      <c r="AU49" s="79">
        <v>887.95</v>
      </c>
      <c r="AV49" s="79"/>
      <c r="AW49" s="79"/>
      <c r="AX49" s="79">
        <v>46.54</v>
      </c>
      <c r="AY49" s="79">
        <v>315</v>
      </c>
      <c r="AZ49" s="79">
        <v>942.94</v>
      </c>
      <c r="BA49" s="91"/>
      <c r="BB49" s="91"/>
      <c r="BC49" s="79">
        <v>60.5</v>
      </c>
      <c r="BD49" s="79">
        <v>403.75</v>
      </c>
      <c r="BE49" s="79">
        <v>1206.5</v>
      </c>
      <c r="BF49" s="79">
        <v>76.52</v>
      </c>
      <c r="BG49" s="79">
        <v>511.5</v>
      </c>
      <c r="BH49" s="79">
        <v>1504</v>
      </c>
      <c r="BI49" s="79">
        <v>92.92</v>
      </c>
      <c r="BJ49" s="79">
        <v>622.5</v>
      </c>
      <c r="BK49" s="79">
        <v>1596.43</v>
      </c>
      <c r="BL49" s="79"/>
      <c r="BM49" s="79"/>
      <c r="BN49" s="79"/>
      <c r="BO49" s="79"/>
      <c r="BP49" s="79"/>
      <c r="BQ49" s="91"/>
      <c r="BR49" s="79">
        <v>83.96</v>
      </c>
      <c r="BS49" s="79">
        <v>574.2</v>
      </c>
      <c r="BT49" s="79">
        <v>1409.85</v>
      </c>
      <c r="BU49" s="91"/>
      <c r="BV49" s="79">
        <v>86.7</v>
      </c>
      <c r="BW49" s="79">
        <v>581.8</v>
      </c>
      <c r="BX49" s="79" t="s">
        <v>114</v>
      </c>
      <c r="BY49" s="79"/>
      <c r="BZ49" s="79"/>
      <c r="CA49" s="79"/>
      <c r="CB49" s="79">
        <v>101.73</v>
      </c>
      <c r="CC49" s="79">
        <v>672.8</v>
      </c>
      <c r="CD49" s="79">
        <v>1199.59</v>
      </c>
      <c r="CE49" s="79">
        <v>120.42</v>
      </c>
      <c r="CF49" s="79">
        <v>790.75</v>
      </c>
      <c r="CG49" s="79">
        <v>1256.33</v>
      </c>
      <c r="CH49" s="79">
        <v>143.42</v>
      </c>
      <c r="CI49" s="79">
        <v>1280.75</v>
      </c>
      <c r="CJ49" s="79">
        <v>1306.38</v>
      </c>
      <c r="CK49" s="79">
        <v>250.82</v>
      </c>
      <c r="CL49" s="79" t="s">
        <v>121</v>
      </c>
      <c r="CM49" s="79" t="s">
        <v>126</v>
      </c>
      <c r="CN49" s="79">
        <v>250.82</v>
      </c>
      <c r="CO49" s="79">
        <v>2647</v>
      </c>
      <c r="CP49" s="79">
        <v>1724.1</v>
      </c>
      <c r="CQ49" s="79">
        <v>386.81</v>
      </c>
      <c r="CR49" s="79">
        <v>3347.25</v>
      </c>
      <c r="CS49" s="79">
        <v>1862.62</v>
      </c>
      <c r="CT49" s="79">
        <v>501.26</v>
      </c>
      <c r="CU49" s="42" t="s">
        <v>68</v>
      </c>
      <c r="CV49" s="50"/>
    </row>
    <row r="50" spans="1:100" ht="23.25" customHeight="1">
      <c r="A50" s="66" t="s">
        <v>24</v>
      </c>
      <c r="B50" s="67">
        <v>995750</v>
      </c>
      <c r="C50" s="67">
        <v>6750000</v>
      </c>
      <c r="D50" s="67">
        <v>384.6</v>
      </c>
      <c r="E50" s="67"/>
      <c r="F50" s="67"/>
      <c r="G50" s="67">
        <v>1598500</v>
      </c>
      <c r="H50" s="67">
        <v>19862500</v>
      </c>
      <c r="I50" s="67">
        <v>340.7</v>
      </c>
      <c r="J50" s="67"/>
      <c r="K50" s="67"/>
      <c r="L50" s="67">
        <v>2478750</v>
      </c>
      <c r="M50" s="67">
        <v>16812500</v>
      </c>
      <c r="N50" s="67">
        <v>291.9</v>
      </c>
      <c r="O50" s="67">
        <v>5675000</v>
      </c>
      <c r="P50" s="67">
        <v>38360000</v>
      </c>
      <c r="Q50" s="67">
        <v>284.9</v>
      </c>
      <c r="R50" s="67">
        <v>10520000</v>
      </c>
      <c r="S50" s="67">
        <v>72900000</v>
      </c>
      <c r="T50" s="67">
        <v>269.6</v>
      </c>
      <c r="U50" s="76">
        <v>15822500</v>
      </c>
      <c r="V50" s="76">
        <v>109375000</v>
      </c>
      <c r="W50" s="74">
        <v>325.8</v>
      </c>
      <c r="X50" s="74"/>
      <c r="Y50" s="74"/>
      <c r="Z50" s="79">
        <v>15.6625</v>
      </c>
      <c r="AA50" s="79">
        <v>110.6251</v>
      </c>
      <c r="AB50" s="79">
        <v>340.5</v>
      </c>
      <c r="AC50" s="79"/>
      <c r="AD50" s="79"/>
      <c r="AE50" s="79">
        <v>18.9875</v>
      </c>
      <c r="AF50" s="79">
        <v>128.5</v>
      </c>
      <c r="AG50" s="79">
        <v>392.4</v>
      </c>
      <c r="AH50" s="79"/>
      <c r="AI50" s="79">
        <v>30.66</v>
      </c>
      <c r="AJ50" s="79">
        <v>213</v>
      </c>
      <c r="AK50" s="79">
        <v>603.07</v>
      </c>
      <c r="AL50" s="79">
        <v>28.04</v>
      </c>
      <c r="AM50" s="79">
        <v>190.4</v>
      </c>
      <c r="AN50" s="79">
        <v>28.04</v>
      </c>
      <c r="AO50" s="79">
        <v>190.4</v>
      </c>
      <c r="AP50" s="79">
        <v>655.64</v>
      </c>
      <c r="AQ50" s="91"/>
      <c r="AR50" s="91"/>
      <c r="AS50" s="79">
        <v>35.8</v>
      </c>
      <c r="AT50" s="79">
        <v>247.5</v>
      </c>
      <c r="AU50" s="79">
        <v>895.88</v>
      </c>
      <c r="AV50" s="79"/>
      <c r="AW50" s="79"/>
      <c r="AX50" s="79">
        <v>47.39</v>
      </c>
      <c r="AY50" s="79">
        <v>319.25</v>
      </c>
      <c r="AZ50" s="79">
        <v>944.19</v>
      </c>
      <c r="BA50" s="91"/>
      <c r="BB50" s="91"/>
      <c r="BC50" s="79">
        <v>62.43</v>
      </c>
      <c r="BD50" s="79">
        <v>417</v>
      </c>
      <c r="BE50" s="79">
        <v>1233.38</v>
      </c>
      <c r="BF50" s="79">
        <v>78.87</v>
      </c>
      <c r="BG50" s="79">
        <v>529.75</v>
      </c>
      <c r="BH50" s="79">
        <v>1530.37</v>
      </c>
      <c r="BI50" s="79">
        <v>93.78</v>
      </c>
      <c r="BJ50" s="79">
        <v>629</v>
      </c>
      <c r="BK50" s="79">
        <v>1588.25</v>
      </c>
      <c r="BL50" s="79"/>
      <c r="BM50" s="79"/>
      <c r="BN50" s="79"/>
      <c r="BO50" s="79"/>
      <c r="BP50" s="79"/>
      <c r="BQ50" s="91"/>
      <c r="BR50" s="79">
        <v>81.32</v>
      </c>
      <c r="BS50" s="79">
        <v>551.75</v>
      </c>
      <c r="BT50" s="79">
        <v>1316.12</v>
      </c>
      <c r="BU50" s="91"/>
      <c r="BV50" s="79">
        <v>88.1</v>
      </c>
      <c r="BW50" s="79">
        <v>587.75</v>
      </c>
      <c r="BX50" s="79">
        <v>1287.62</v>
      </c>
      <c r="BY50" s="79"/>
      <c r="BZ50" s="79"/>
      <c r="CA50" s="79"/>
      <c r="CB50" s="79">
        <v>102.15</v>
      </c>
      <c r="CC50" s="79">
        <v>676.5</v>
      </c>
      <c r="CD50" s="79">
        <v>1180.32</v>
      </c>
      <c r="CE50" s="79">
        <v>120.18</v>
      </c>
      <c r="CF50" s="79">
        <v>794.25</v>
      </c>
      <c r="CG50" s="79">
        <v>1280.55</v>
      </c>
      <c r="CH50" s="79">
        <v>143.01</v>
      </c>
      <c r="CI50" s="79">
        <v>1304.25</v>
      </c>
      <c r="CJ50" s="79">
        <v>1278.5</v>
      </c>
      <c r="CK50" s="79">
        <v>259.5</v>
      </c>
      <c r="CL50" s="79">
        <v>1786.66</v>
      </c>
      <c r="CM50" s="79">
        <v>1385.8</v>
      </c>
      <c r="CN50" s="79">
        <v>259.5</v>
      </c>
      <c r="CO50" s="79">
        <v>2624</v>
      </c>
      <c r="CP50" s="79">
        <v>1724.82</v>
      </c>
      <c r="CQ50" s="79">
        <v>382.84</v>
      </c>
      <c r="CR50" s="79">
        <v>3492</v>
      </c>
      <c r="CS50" s="79">
        <v>1832.85</v>
      </c>
      <c r="CT50" s="79">
        <v>512.01</v>
      </c>
      <c r="CU50" s="42" t="s">
        <v>69</v>
      </c>
      <c r="CV50" s="50"/>
    </row>
    <row r="51" spans="1:100" ht="23.25" customHeight="1">
      <c r="A51" s="66" t="s">
        <v>25</v>
      </c>
      <c r="B51" s="67">
        <v>1027750</v>
      </c>
      <c r="C51" s="67">
        <v>6950000</v>
      </c>
      <c r="D51" s="67">
        <v>383</v>
      </c>
      <c r="E51" s="67"/>
      <c r="F51" s="67"/>
      <c r="G51" s="67">
        <v>1606750</v>
      </c>
      <c r="H51" s="67">
        <v>10962500</v>
      </c>
      <c r="I51" s="67">
        <v>323.8</v>
      </c>
      <c r="J51" s="67"/>
      <c r="K51" s="67"/>
      <c r="L51" s="67">
        <v>2551000</v>
      </c>
      <c r="M51" s="67">
        <v>17330000</v>
      </c>
      <c r="N51" s="67">
        <v>292.3</v>
      </c>
      <c r="O51" s="67">
        <v>5730000</v>
      </c>
      <c r="P51" s="67">
        <v>38875000</v>
      </c>
      <c r="Q51" s="67">
        <v>281.1</v>
      </c>
      <c r="R51" s="67">
        <v>11462500</v>
      </c>
      <c r="S51" s="67">
        <v>78875000</v>
      </c>
      <c r="T51" s="67">
        <v>267.5</v>
      </c>
      <c r="U51" s="76">
        <v>16837500</v>
      </c>
      <c r="V51" s="76">
        <v>114250000</v>
      </c>
      <c r="W51" s="74">
        <v>317.1</v>
      </c>
      <c r="X51" s="74"/>
      <c r="Y51" s="74"/>
      <c r="Z51" s="79">
        <v>15.3625</v>
      </c>
      <c r="AA51" s="79">
        <v>107.25</v>
      </c>
      <c r="AB51" s="79">
        <v>349.9</v>
      </c>
      <c r="AC51" s="79"/>
      <c r="AD51" s="79"/>
      <c r="AE51" s="79">
        <v>18.77</v>
      </c>
      <c r="AF51" s="79">
        <v>128.5</v>
      </c>
      <c r="AG51" s="79">
        <v>398.7</v>
      </c>
      <c r="AH51" s="79"/>
      <c r="AI51" s="79">
        <v>31.86</v>
      </c>
      <c r="AJ51" s="79">
        <v>217.25</v>
      </c>
      <c r="AK51" s="79">
        <v>641.46</v>
      </c>
      <c r="AL51" s="79">
        <v>27.85</v>
      </c>
      <c r="AM51" s="79">
        <v>195.75</v>
      </c>
      <c r="AN51" s="79">
        <v>27.85</v>
      </c>
      <c r="AO51" s="79">
        <v>195.75</v>
      </c>
      <c r="AP51" s="79">
        <v>664.34</v>
      </c>
      <c r="AQ51" s="91"/>
      <c r="AR51" s="91"/>
      <c r="AS51" s="79">
        <v>37.21</v>
      </c>
      <c r="AT51" s="79">
        <v>249.75</v>
      </c>
      <c r="AU51" s="79">
        <v>943.56</v>
      </c>
      <c r="AV51" s="79"/>
      <c r="AW51" s="79"/>
      <c r="AX51" s="79">
        <v>45.76</v>
      </c>
      <c r="AY51" s="79">
        <v>312</v>
      </c>
      <c r="AZ51" s="79">
        <v>934.75</v>
      </c>
      <c r="BA51" s="91"/>
      <c r="BB51" s="91"/>
      <c r="BC51" s="79">
        <v>59.54</v>
      </c>
      <c r="BD51" s="79">
        <v>401.8</v>
      </c>
      <c r="BE51" s="79">
        <v>1191.8</v>
      </c>
      <c r="BF51" s="79">
        <v>83.7</v>
      </c>
      <c r="BG51" s="79">
        <v>564.8</v>
      </c>
      <c r="BH51" s="79">
        <v>1568.4</v>
      </c>
      <c r="BI51" s="79">
        <v>93.17</v>
      </c>
      <c r="BJ51" s="79">
        <v>622.5</v>
      </c>
      <c r="BK51" s="79">
        <v>1594.93</v>
      </c>
      <c r="BL51" s="79"/>
      <c r="BM51" s="79"/>
      <c r="BN51" s="79"/>
      <c r="BO51" s="79"/>
      <c r="BP51" s="79"/>
      <c r="BQ51" s="91"/>
      <c r="BR51" s="79">
        <v>80.32</v>
      </c>
      <c r="BS51" s="79">
        <v>556.25</v>
      </c>
      <c r="BT51" s="79">
        <v>1279.81</v>
      </c>
      <c r="BU51" s="91"/>
      <c r="BV51" s="79">
        <v>89.57</v>
      </c>
      <c r="BW51" s="79">
        <v>594</v>
      </c>
      <c r="BX51" s="79">
        <v>1314.06</v>
      </c>
      <c r="BY51" s="79"/>
      <c r="BZ51" s="79"/>
      <c r="CA51" s="79"/>
      <c r="CB51" s="79">
        <v>98.32</v>
      </c>
      <c r="CC51" s="79">
        <v>656.7</v>
      </c>
      <c r="CD51" s="79">
        <v>1127.85</v>
      </c>
      <c r="CE51" s="79">
        <v>126.48</v>
      </c>
      <c r="CF51" s="79">
        <v>836.4</v>
      </c>
      <c r="CG51" s="79">
        <v>1336.8</v>
      </c>
      <c r="CH51" s="79">
        <v>142.27</v>
      </c>
      <c r="CI51" s="79">
        <v>1306.25</v>
      </c>
      <c r="CJ51" s="79">
        <v>1237.43</v>
      </c>
      <c r="CK51" s="134">
        <v>259.37</v>
      </c>
      <c r="CL51" s="134">
        <v>1781.25</v>
      </c>
      <c r="CM51" s="134">
        <v>1414.08</v>
      </c>
      <c r="CN51" s="134">
        <v>259.37</v>
      </c>
      <c r="CO51" s="79">
        <v>2820.6</v>
      </c>
      <c r="CP51" s="79">
        <v>1847.27</v>
      </c>
      <c r="CQ51" s="79">
        <v>413.81</v>
      </c>
      <c r="CR51" s="79">
        <v>3418</v>
      </c>
      <c r="CS51" s="79">
        <v>1810.55</v>
      </c>
      <c r="CT51" s="79">
        <v>500.55</v>
      </c>
      <c r="CU51" s="42" t="s">
        <v>70</v>
      </c>
      <c r="CV51" s="50"/>
    </row>
    <row r="52" spans="1:100" ht="23.25" customHeight="1">
      <c r="A52" s="66" t="s">
        <v>26</v>
      </c>
      <c r="B52" s="67">
        <v>1068800</v>
      </c>
      <c r="C52" s="67">
        <v>7260000</v>
      </c>
      <c r="D52" s="67">
        <v>387</v>
      </c>
      <c r="E52" s="67"/>
      <c r="F52" s="67"/>
      <c r="G52" s="67">
        <v>1714000</v>
      </c>
      <c r="H52" s="67">
        <v>11690000</v>
      </c>
      <c r="I52" s="67">
        <v>324.4</v>
      </c>
      <c r="J52" s="67"/>
      <c r="K52" s="67"/>
      <c r="L52" s="67">
        <v>2520000</v>
      </c>
      <c r="M52" s="67">
        <v>17087500</v>
      </c>
      <c r="N52" s="67">
        <v>284.1</v>
      </c>
      <c r="O52" s="67">
        <v>5736250</v>
      </c>
      <c r="P52" s="67">
        <v>39625000</v>
      </c>
      <c r="Q52" s="67">
        <v>274.6</v>
      </c>
      <c r="R52" s="67">
        <v>12510000</v>
      </c>
      <c r="S52" s="67">
        <v>85800000</v>
      </c>
      <c r="T52" s="67">
        <v>272.6</v>
      </c>
      <c r="U52" s="76">
        <v>16450000</v>
      </c>
      <c r="V52" s="76">
        <v>113600000</v>
      </c>
      <c r="W52" s="74">
        <v>310.8</v>
      </c>
      <c r="X52" s="74"/>
      <c r="Y52" s="74"/>
      <c r="Z52" s="79">
        <v>16.44</v>
      </c>
      <c r="AA52" s="79">
        <v>114.44</v>
      </c>
      <c r="AB52" s="79">
        <v>361.6</v>
      </c>
      <c r="AC52" s="79"/>
      <c r="AD52" s="79"/>
      <c r="AE52" s="79">
        <v>19.3125</v>
      </c>
      <c r="AF52" s="79">
        <v>135.5</v>
      </c>
      <c r="AG52" s="79">
        <v>401</v>
      </c>
      <c r="AH52" s="79"/>
      <c r="AI52" s="79">
        <v>30.16</v>
      </c>
      <c r="AJ52" s="79">
        <v>202.75</v>
      </c>
      <c r="AK52" s="79">
        <v>632.98</v>
      </c>
      <c r="AL52" s="79">
        <v>28.2</v>
      </c>
      <c r="AM52" s="79">
        <v>198.6</v>
      </c>
      <c r="AN52" s="79">
        <v>28.2</v>
      </c>
      <c r="AO52" s="79">
        <v>198.6</v>
      </c>
      <c r="AP52" s="79">
        <v>665.87</v>
      </c>
      <c r="AQ52" s="91"/>
      <c r="AR52" s="91"/>
      <c r="AS52" s="79">
        <v>32.79</v>
      </c>
      <c r="AT52" s="79">
        <v>229.6</v>
      </c>
      <c r="AU52" s="79">
        <v>841.7</v>
      </c>
      <c r="AV52" s="79"/>
      <c r="AW52" s="79"/>
      <c r="AX52" s="79">
        <v>45.8</v>
      </c>
      <c r="AY52" s="79">
        <v>311.25</v>
      </c>
      <c r="AZ52" s="79">
        <v>954.38</v>
      </c>
      <c r="BA52" s="91"/>
      <c r="BB52" s="91"/>
      <c r="BC52" s="79">
        <v>59.5</v>
      </c>
      <c r="BD52" s="79">
        <v>405.5</v>
      </c>
      <c r="BE52" s="79">
        <v>1220.13</v>
      </c>
      <c r="BF52" s="79">
        <v>100.1</v>
      </c>
      <c r="BG52" s="79">
        <v>683</v>
      </c>
      <c r="BH52" s="79">
        <v>1757.7</v>
      </c>
      <c r="BI52" s="79">
        <v>94.66</v>
      </c>
      <c r="BJ52" s="79">
        <v>632.8</v>
      </c>
      <c r="BK52" s="79">
        <v>1630.15</v>
      </c>
      <c r="BL52" s="79"/>
      <c r="BM52" s="79"/>
      <c r="BN52" s="79"/>
      <c r="BO52" s="79"/>
      <c r="BP52" s="79"/>
      <c r="BQ52" s="91"/>
      <c r="BR52" s="79">
        <v>85.53</v>
      </c>
      <c r="BS52" s="79">
        <v>584.8</v>
      </c>
      <c r="BT52" s="79">
        <v>1334.12</v>
      </c>
      <c r="BU52" s="91"/>
      <c r="BV52" s="79">
        <v>90.02</v>
      </c>
      <c r="BW52" s="79">
        <v>599.6</v>
      </c>
      <c r="BX52" s="79">
        <v>1292</v>
      </c>
      <c r="BY52" s="79"/>
      <c r="BZ52" s="79"/>
      <c r="CA52" s="79"/>
      <c r="CB52" s="79">
        <v>103.61</v>
      </c>
      <c r="CC52" s="79">
        <v>687</v>
      </c>
      <c r="CD52" s="79">
        <v>1120.73</v>
      </c>
      <c r="CE52" s="79">
        <v>128</v>
      </c>
      <c r="CF52" s="79">
        <v>847</v>
      </c>
      <c r="CG52" s="79">
        <v>1339</v>
      </c>
      <c r="CH52" s="79">
        <v>145.3</v>
      </c>
      <c r="CI52" s="79">
        <v>1600.25</v>
      </c>
      <c r="CJ52" s="79">
        <v>1202.88</v>
      </c>
      <c r="CK52" s="134">
        <v>267.59</v>
      </c>
      <c r="CL52" s="134">
        <v>1839.25</v>
      </c>
      <c r="CM52" s="134">
        <v>1489.62</v>
      </c>
      <c r="CN52" s="134">
        <v>267.59</v>
      </c>
      <c r="CO52" s="79">
        <v>3263.25</v>
      </c>
      <c r="CP52" s="79">
        <v>1964.4</v>
      </c>
      <c r="CQ52" s="79">
        <v>471.63</v>
      </c>
      <c r="CR52" s="79">
        <v>3353.5</v>
      </c>
      <c r="CS52" s="79">
        <v>1778.57</v>
      </c>
      <c r="CT52" s="79">
        <v>489.92</v>
      </c>
      <c r="CU52" s="42" t="s">
        <v>71</v>
      </c>
      <c r="CV52" s="50"/>
    </row>
    <row r="53" spans="1:100" ht="23.25" customHeight="1">
      <c r="A53" s="66" t="s">
        <v>27</v>
      </c>
      <c r="B53" s="67">
        <v>1108250</v>
      </c>
      <c r="C53" s="67">
        <v>7575000</v>
      </c>
      <c r="D53" s="67">
        <v>383</v>
      </c>
      <c r="E53" s="67"/>
      <c r="F53" s="67"/>
      <c r="G53" s="67">
        <v>1784500</v>
      </c>
      <c r="H53" s="67">
        <v>12187500</v>
      </c>
      <c r="I53" s="67">
        <v>322.98</v>
      </c>
      <c r="J53" s="67"/>
      <c r="K53" s="67"/>
      <c r="L53" s="67">
        <v>2593750</v>
      </c>
      <c r="M53" s="67">
        <v>17487500</v>
      </c>
      <c r="N53" s="67">
        <v>289.8</v>
      </c>
      <c r="O53" s="67">
        <v>5886000</v>
      </c>
      <c r="P53" s="67">
        <v>40800000</v>
      </c>
      <c r="Q53" s="67">
        <v>273.8</v>
      </c>
      <c r="R53" s="67">
        <v>13812500</v>
      </c>
      <c r="S53" s="67">
        <v>96625000</v>
      </c>
      <c r="T53" s="67">
        <v>283.2</v>
      </c>
      <c r="U53" s="76">
        <v>16962500</v>
      </c>
      <c r="V53" s="76">
        <v>113750000</v>
      </c>
      <c r="W53" s="74">
        <v>321.9</v>
      </c>
      <c r="X53" s="74"/>
      <c r="Y53" s="74"/>
      <c r="Z53" s="79">
        <v>16.875</v>
      </c>
      <c r="AA53" s="79">
        <v>118</v>
      </c>
      <c r="AB53" s="79">
        <v>379.9</v>
      </c>
      <c r="AC53" s="79"/>
      <c r="AD53" s="79"/>
      <c r="AE53" s="79">
        <v>19.7375</v>
      </c>
      <c r="AF53" s="79">
        <v>137.25</v>
      </c>
      <c r="AG53" s="79">
        <v>404</v>
      </c>
      <c r="AH53" s="79"/>
      <c r="AI53" s="79">
        <v>28.95</v>
      </c>
      <c r="AJ53" s="79">
        <v>198.2</v>
      </c>
      <c r="AK53" s="79">
        <v>598.58</v>
      </c>
      <c r="AL53" s="79">
        <v>28.88</v>
      </c>
      <c r="AM53" s="79">
        <v>197.5</v>
      </c>
      <c r="AN53" s="79">
        <v>28.88</v>
      </c>
      <c r="AO53" s="79">
        <v>197.5</v>
      </c>
      <c r="AP53" s="79">
        <v>724.34</v>
      </c>
      <c r="AQ53" s="91"/>
      <c r="AR53" s="91"/>
      <c r="AS53" s="79">
        <v>32.88</v>
      </c>
      <c r="AT53" s="79">
        <v>229.25</v>
      </c>
      <c r="AU53" s="79">
        <v>832.56</v>
      </c>
      <c r="AV53" s="79"/>
      <c r="AW53" s="79"/>
      <c r="AX53" s="79">
        <v>48.08</v>
      </c>
      <c r="AY53" s="79" t="s">
        <v>102</v>
      </c>
      <c r="AZ53" s="79">
        <v>1000.19</v>
      </c>
      <c r="BA53" s="91"/>
      <c r="BB53" s="91"/>
      <c r="BC53" s="79">
        <v>61.63</v>
      </c>
      <c r="BD53" s="79">
        <v>416.33</v>
      </c>
      <c r="BE53" s="79">
        <v>1270.5</v>
      </c>
      <c r="BF53" s="79">
        <v>102.7</v>
      </c>
      <c r="BG53" s="79">
        <v>693.4</v>
      </c>
      <c r="BH53" s="79">
        <v>1765.9</v>
      </c>
      <c r="BI53" s="79">
        <v>101.72</v>
      </c>
      <c r="BJ53" s="79">
        <v>672.25</v>
      </c>
      <c r="BK53" s="79">
        <v>1766</v>
      </c>
      <c r="BL53" s="79"/>
      <c r="BM53" s="79"/>
      <c r="BN53" s="79"/>
      <c r="BO53" s="79"/>
      <c r="BP53" s="79"/>
      <c r="BQ53" s="91"/>
      <c r="BR53" s="79">
        <v>87.85</v>
      </c>
      <c r="BS53" s="79">
        <v>584.5</v>
      </c>
      <c r="BT53" s="79">
        <v>1348.93</v>
      </c>
      <c r="BU53" s="91"/>
      <c r="BV53" s="79">
        <v>88.11</v>
      </c>
      <c r="BW53" s="79">
        <v>587.25</v>
      </c>
      <c r="BX53" s="79">
        <v>1232.75</v>
      </c>
      <c r="BY53" s="79"/>
      <c r="BZ53" s="79"/>
      <c r="CA53" s="79"/>
      <c r="CB53" s="79">
        <v>108.95</v>
      </c>
      <c r="CC53" s="79">
        <v>719</v>
      </c>
      <c r="CD53" s="79">
        <v>1122.83</v>
      </c>
      <c r="CE53" s="79">
        <v>127</v>
      </c>
      <c r="CF53" s="79">
        <v>842</v>
      </c>
      <c r="CG53" s="79">
        <v>1325</v>
      </c>
      <c r="CH53" s="79">
        <v>147.42</v>
      </c>
      <c r="CI53" s="79">
        <v>1673.75</v>
      </c>
      <c r="CJ53" s="79">
        <v>1196.7</v>
      </c>
      <c r="CK53" s="134">
        <v>277.11</v>
      </c>
      <c r="CL53" s="134">
        <v>1899</v>
      </c>
      <c r="CM53" s="134">
        <v>1504.65</v>
      </c>
      <c r="CN53" s="134">
        <v>277.11</v>
      </c>
      <c r="CO53" s="79">
        <v>3228</v>
      </c>
      <c r="CP53" s="79">
        <v>1921.06</v>
      </c>
      <c r="CQ53" s="79">
        <v>467.61</v>
      </c>
      <c r="CR53" s="79">
        <v>3367.5</v>
      </c>
      <c r="CS53" s="79">
        <v>1780.26</v>
      </c>
      <c r="CT53" s="79">
        <v>470.59</v>
      </c>
      <c r="CU53" s="42" t="s">
        <v>72</v>
      </c>
      <c r="CV53" s="50"/>
    </row>
    <row r="54" spans="1:100" ht="23.25" customHeight="1">
      <c r="A54" s="66" t="s">
        <v>28</v>
      </c>
      <c r="B54" s="67">
        <v>1157500</v>
      </c>
      <c r="C54" s="67">
        <v>7900000</v>
      </c>
      <c r="D54" s="67">
        <v>381.3</v>
      </c>
      <c r="E54" s="67"/>
      <c r="F54" s="67"/>
      <c r="G54" s="67">
        <v>1875600</v>
      </c>
      <c r="H54" s="67">
        <v>12780000</v>
      </c>
      <c r="I54" s="67">
        <v>325.7</v>
      </c>
      <c r="J54" s="67"/>
      <c r="K54" s="67"/>
      <c r="L54" s="67">
        <v>2600000</v>
      </c>
      <c r="M54" s="67">
        <v>18360000</v>
      </c>
      <c r="N54" s="67">
        <v>297.4</v>
      </c>
      <c r="O54" s="67">
        <v>5917500</v>
      </c>
      <c r="P54" s="67">
        <v>40750000</v>
      </c>
      <c r="Q54" s="67">
        <v>270.4</v>
      </c>
      <c r="R54" s="67">
        <v>14900000</v>
      </c>
      <c r="S54" s="67">
        <v>104000000</v>
      </c>
      <c r="T54" s="67">
        <v>282</v>
      </c>
      <c r="U54" s="76">
        <v>16522500</v>
      </c>
      <c r="V54" s="76">
        <v>114500000</v>
      </c>
      <c r="W54" s="74">
        <v>320.5</v>
      </c>
      <c r="X54" s="74"/>
      <c r="Y54" s="74"/>
      <c r="Z54" s="79">
        <v>17.66</v>
      </c>
      <c r="AA54" s="79">
        <v>122</v>
      </c>
      <c r="AB54" s="79">
        <v>380.1</v>
      </c>
      <c r="AC54" s="79"/>
      <c r="AD54" s="79"/>
      <c r="AE54" s="79">
        <v>20.3</v>
      </c>
      <c r="AF54" s="79">
        <v>139.25</v>
      </c>
      <c r="AG54" s="79">
        <v>421</v>
      </c>
      <c r="AH54" s="79"/>
      <c r="AI54" s="79">
        <v>27.91</v>
      </c>
      <c r="AJ54" s="79">
        <v>191</v>
      </c>
      <c r="AK54" s="79">
        <v>584.93</v>
      </c>
      <c r="AL54" s="79">
        <v>28.81</v>
      </c>
      <c r="AM54" s="79">
        <v>199.5</v>
      </c>
      <c r="AN54" s="79">
        <v>28.81</v>
      </c>
      <c r="AO54" s="79">
        <v>199.5</v>
      </c>
      <c r="AP54" s="79">
        <v>759.72</v>
      </c>
      <c r="AQ54" s="91"/>
      <c r="AR54" s="91"/>
      <c r="AS54" s="79">
        <v>37.84</v>
      </c>
      <c r="AT54" s="79">
        <v>256.2</v>
      </c>
      <c r="AU54" s="79">
        <v>791.26</v>
      </c>
      <c r="AV54" s="79"/>
      <c r="AW54" s="79"/>
      <c r="AX54" s="79">
        <v>49.45</v>
      </c>
      <c r="AY54" s="79">
        <v>336.2</v>
      </c>
      <c r="AZ54" s="79">
        <v>1040.55</v>
      </c>
      <c r="BA54" s="91"/>
      <c r="BB54" s="91"/>
      <c r="BC54" s="79">
        <v>61.56</v>
      </c>
      <c r="BD54" s="79">
        <v>417.75</v>
      </c>
      <c r="BE54" s="79">
        <v>1336.94</v>
      </c>
      <c r="BF54" s="79">
        <v>98.2</v>
      </c>
      <c r="BG54" s="79">
        <v>659.3</v>
      </c>
      <c r="BH54" s="79">
        <v>1678.4</v>
      </c>
      <c r="BI54" s="79">
        <v>100.94</v>
      </c>
      <c r="BJ54" s="79" t="s">
        <v>105</v>
      </c>
      <c r="BK54" s="79">
        <v>1742.95</v>
      </c>
      <c r="BL54" s="79"/>
      <c r="BM54" s="79"/>
      <c r="BN54" s="79"/>
      <c r="BO54" s="79"/>
      <c r="BP54" s="79"/>
      <c r="BQ54" s="91"/>
      <c r="BR54" s="79">
        <v>84.03</v>
      </c>
      <c r="BS54" s="79">
        <v>570</v>
      </c>
      <c r="BT54" s="79">
        <v>1307.66</v>
      </c>
      <c r="BU54" s="91"/>
      <c r="BV54" s="79">
        <v>88.11</v>
      </c>
      <c r="BW54" s="79">
        <v>587.6</v>
      </c>
      <c r="BX54" s="79">
        <v>1209.05</v>
      </c>
      <c r="BY54" s="79"/>
      <c r="BZ54" s="79"/>
      <c r="CA54" s="79"/>
      <c r="CB54" s="79">
        <v>108.67</v>
      </c>
      <c r="CC54" s="79">
        <v>719.4</v>
      </c>
      <c r="CD54" s="79">
        <v>1155.35</v>
      </c>
      <c r="CE54" s="79">
        <v>126</v>
      </c>
      <c r="CF54" s="79">
        <v>842</v>
      </c>
      <c r="CG54" s="79">
        <v>1262</v>
      </c>
      <c r="CH54" s="79">
        <v>151.76</v>
      </c>
      <c r="CI54" s="79">
        <v>1600</v>
      </c>
      <c r="CJ54" s="79">
        <v>1221.31</v>
      </c>
      <c r="CK54" s="134">
        <v>280.1</v>
      </c>
      <c r="CL54" s="134">
        <v>1918</v>
      </c>
      <c r="CM54" s="134">
        <v>1495.43</v>
      </c>
      <c r="CN54" s="134">
        <v>280.1</v>
      </c>
      <c r="CO54" s="79">
        <v>3358.8</v>
      </c>
      <c r="CP54" s="79">
        <v>1903.37</v>
      </c>
      <c r="CQ54" s="79">
        <v>488.86</v>
      </c>
      <c r="CR54" s="79">
        <v>3554</v>
      </c>
      <c r="CS54" s="79">
        <v>1777.8</v>
      </c>
      <c r="CT54" s="79">
        <v>521.44</v>
      </c>
      <c r="CU54" s="42" t="s">
        <v>73</v>
      </c>
      <c r="CV54" s="50"/>
    </row>
    <row r="55" spans="1:100" ht="23.25" customHeight="1">
      <c r="A55" s="66" t="s">
        <v>29</v>
      </c>
      <c r="B55" s="67">
        <v>1205200</v>
      </c>
      <c r="C55" s="67">
        <v>8230000</v>
      </c>
      <c r="D55" s="67">
        <v>378.4</v>
      </c>
      <c r="E55" s="67"/>
      <c r="F55" s="67"/>
      <c r="G55" s="67">
        <v>1861250</v>
      </c>
      <c r="H55" s="67">
        <v>12687500</v>
      </c>
      <c r="I55" s="67">
        <v>304.96</v>
      </c>
      <c r="J55" s="67"/>
      <c r="K55" s="67"/>
      <c r="L55" s="67">
        <v>2833750</v>
      </c>
      <c r="M55" s="67">
        <v>19250000</v>
      </c>
      <c r="N55" s="67">
        <v>295.2</v>
      </c>
      <c r="O55" s="67">
        <v>5871250</v>
      </c>
      <c r="P55" s="67">
        <v>40625000</v>
      </c>
      <c r="Q55" s="67">
        <v>265.5</v>
      </c>
      <c r="R55" s="67">
        <v>13585000</v>
      </c>
      <c r="S55" s="67">
        <v>95200000</v>
      </c>
      <c r="T55" s="67">
        <v>276</v>
      </c>
      <c r="U55" s="76">
        <v>17032000</v>
      </c>
      <c r="V55" s="76">
        <v>114920000</v>
      </c>
      <c r="W55" s="74">
        <v>318.8</v>
      </c>
      <c r="X55" s="74"/>
      <c r="Y55" s="74"/>
      <c r="Z55" s="79">
        <v>18.725</v>
      </c>
      <c r="AA55" s="79">
        <v>128.375</v>
      </c>
      <c r="AB55" s="79">
        <v>376</v>
      </c>
      <c r="AC55" s="79"/>
      <c r="AD55" s="79"/>
      <c r="AE55" s="79">
        <v>20.6</v>
      </c>
      <c r="AF55" s="79">
        <v>143.25</v>
      </c>
      <c r="AG55" s="79">
        <v>440.9</v>
      </c>
      <c r="AH55" s="79"/>
      <c r="AI55" s="79">
        <v>29.65</v>
      </c>
      <c r="AJ55" s="79">
        <v>202.5</v>
      </c>
      <c r="AK55" s="79">
        <v>628.01</v>
      </c>
      <c r="AL55" s="79">
        <v>30.56</v>
      </c>
      <c r="AM55" s="79">
        <v>208.2</v>
      </c>
      <c r="AN55" s="79">
        <v>30.56</v>
      </c>
      <c r="AO55" s="79">
        <v>208.2</v>
      </c>
      <c r="AP55" s="79">
        <v>803.3</v>
      </c>
      <c r="AQ55" s="91"/>
      <c r="AR55" s="91"/>
      <c r="AS55" s="79">
        <v>38.9</v>
      </c>
      <c r="AT55" s="79">
        <v>258.25</v>
      </c>
      <c r="AU55" s="79">
        <v>768.06</v>
      </c>
      <c r="AV55" s="79"/>
      <c r="AW55" s="79"/>
      <c r="AX55" s="79">
        <v>53.23</v>
      </c>
      <c r="AY55" s="79">
        <v>360</v>
      </c>
      <c r="AZ55" s="79">
        <v>1113.67</v>
      </c>
      <c r="BA55" s="91"/>
      <c r="BB55" s="91"/>
      <c r="BC55" s="79">
        <v>63.87</v>
      </c>
      <c r="BD55" s="79">
        <v>424</v>
      </c>
      <c r="BE55" s="79">
        <v>1379.67</v>
      </c>
      <c r="BF55" s="79">
        <v>100.78</v>
      </c>
      <c r="BG55" s="79">
        <v>674.25</v>
      </c>
      <c r="BH55" s="79">
        <v>1732.38</v>
      </c>
      <c r="BI55" s="79" t="s">
        <v>106</v>
      </c>
      <c r="BJ55" s="79">
        <v>663.4</v>
      </c>
      <c r="BK55" s="79">
        <v>1719.45</v>
      </c>
      <c r="BL55" s="79"/>
      <c r="BM55" s="79"/>
      <c r="BN55" s="79"/>
      <c r="BO55" s="79"/>
      <c r="BP55" s="79"/>
      <c r="BQ55" s="91"/>
      <c r="BR55" s="79">
        <v>83.49</v>
      </c>
      <c r="BS55" s="79">
        <v>565</v>
      </c>
      <c r="BT55" s="79">
        <v>1275.75</v>
      </c>
      <c r="BU55" s="91"/>
      <c r="BV55" s="79">
        <v>84.88</v>
      </c>
      <c r="BW55" s="79">
        <v>574</v>
      </c>
      <c r="BX55" s="79">
        <v>1177.5</v>
      </c>
      <c r="BY55" s="79"/>
      <c r="BZ55" s="79"/>
      <c r="CA55" s="79"/>
      <c r="CB55" s="79">
        <v>100.12</v>
      </c>
      <c r="CC55" s="79">
        <v>667.5</v>
      </c>
      <c r="CD55" s="79">
        <v>1077.38</v>
      </c>
      <c r="CE55" s="79">
        <v>132</v>
      </c>
      <c r="CF55" s="79">
        <v>877</v>
      </c>
      <c r="CG55" s="79">
        <v>1234</v>
      </c>
      <c r="CH55" s="79">
        <v>160.43</v>
      </c>
      <c r="CI55" s="79">
        <v>1478.4</v>
      </c>
      <c r="CJ55" s="79">
        <v>1221.42</v>
      </c>
      <c r="CK55" s="134">
        <v>274.29</v>
      </c>
      <c r="CL55" s="134">
        <v>1880</v>
      </c>
      <c r="CM55" s="134">
        <v>1472.89</v>
      </c>
      <c r="CN55" s="134">
        <v>274.29</v>
      </c>
      <c r="CO55" s="79">
        <v>3312</v>
      </c>
      <c r="CP55" s="79">
        <v>1878.86</v>
      </c>
      <c r="CQ55" s="79">
        <v>478.84</v>
      </c>
      <c r="CR55" s="79">
        <v>4292</v>
      </c>
      <c r="CS55" s="79">
        <v>1831.07</v>
      </c>
      <c r="CT55" s="79">
        <v>634.13</v>
      </c>
      <c r="CU55" s="42" t="s">
        <v>74</v>
      </c>
      <c r="CV55" s="50"/>
    </row>
    <row r="56" spans="1:100" ht="23.25" customHeight="1">
      <c r="A56" s="65" t="s">
        <v>30</v>
      </c>
      <c r="B56" s="68">
        <v>1251000</v>
      </c>
      <c r="C56" s="68">
        <v>8500000</v>
      </c>
      <c r="D56" s="68">
        <v>369.3</v>
      </c>
      <c r="E56" s="68"/>
      <c r="F56" s="68"/>
      <c r="G56" s="68">
        <v>1860000</v>
      </c>
      <c r="H56" s="68">
        <v>12675000</v>
      </c>
      <c r="I56" s="68">
        <v>288.7</v>
      </c>
      <c r="J56" s="68"/>
      <c r="K56" s="68"/>
      <c r="L56" s="68">
        <v>2868750</v>
      </c>
      <c r="M56" s="68">
        <v>19462500</v>
      </c>
      <c r="N56" s="68">
        <v>291.2</v>
      </c>
      <c r="O56" s="68">
        <v>5852500</v>
      </c>
      <c r="P56" s="68">
        <v>40875000</v>
      </c>
      <c r="Q56" s="68">
        <v>271.5</v>
      </c>
      <c r="R56" s="68">
        <v>12937500</v>
      </c>
      <c r="S56" s="68">
        <v>91000000</v>
      </c>
      <c r="T56" s="68">
        <v>275.8</v>
      </c>
      <c r="U56" s="77">
        <v>18016667</v>
      </c>
      <c r="V56" s="77">
        <v>124666667</v>
      </c>
      <c r="W56" s="75">
        <v>331.8</v>
      </c>
      <c r="X56" s="75"/>
      <c r="Y56" s="75"/>
      <c r="Z56" s="80">
        <v>18.9375</v>
      </c>
      <c r="AA56" s="80">
        <v>131.25</v>
      </c>
      <c r="AB56" s="80">
        <v>407.6</v>
      </c>
      <c r="AC56" s="80"/>
      <c r="AD56" s="80"/>
      <c r="AE56" s="80">
        <v>20</v>
      </c>
      <c r="AF56" s="80">
        <v>141</v>
      </c>
      <c r="AG56" s="80">
        <v>440.5</v>
      </c>
      <c r="AH56" s="80"/>
      <c r="AI56" s="80">
        <v>29.32</v>
      </c>
      <c r="AJ56" s="80">
        <v>197</v>
      </c>
      <c r="AK56" s="80">
        <v>636.63</v>
      </c>
      <c r="AL56" s="80">
        <v>30.25</v>
      </c>
      <c r="AM56" s="80">
        <v>205</v>
      </c>
      <c r="AN56" s="80">
        <v>30.25</v>
      </c>
      <c r="AO56" s="80">
        <v>205</v>
      </c>
      <c r="AP56" s="80">
        <v>805.25</v>
      </c>
      <c r="AQ56" s="96"/>
      <c r="AR56" s="96"/>
      <c r="AS56" s="80">
        <v>40.13</v>
      </c>
      <c r="AT56" s="80">
        <v>262.3</v>
      </c>
      <c r="AU56" s="80">
        <v>803.75</v>
      </c>
      <c r="AV56" s="80"/>
      <c r="AW56" s="80"/>
      <c r="AX56" s="80">
        <v>54.94</v>
      </c>
      <c r="AY56" s="80">
        <v>367.75</v>
      </c>
      <c r="AZ56" s="80">
        <v>1130.19</v>
      </c>
      <c r="BA56" s="96"/>
      <c r="BB56" s="96"/>
      <c r="BC56" s="80">
        <v>68.04</v>
      </c>
      <c r="BD56" s="80">
        <v>461</v>
      </c>
      <c r="BE56" s="80">
        <v>1382.42</v>
      </c>
      <c r="BF56" s="80">
        <v>98.94</v>
      </c>
      <c r="BG56" s="80">
        <v>664.8</v>
      </c>
      <c r="BH56" s="80">
        <v>1646.4</v>
      </c>
      <c r="BI56" s="80">
        <v>96.65</v>
      </c>
      <c r="BJ56" s="80">
        <v>649.25</v>
      </c>
      <c r="BK56" s="80" t="s">
        <v>107</v>
      </c>
      <c r="BL56" s="80"/>
      <c r="BM56" s="80"/>
      <c r="BN56" s="80"/>
      <c r="BO56" s="80"/>
      <c r="BP56" s="80"/>
      <c r="BQ56" s="96"/>
      <c r="BR56" s="80">
        <v>81.85</v>
      </c>
      <c r="BS56" s="80">
        <v>557</v>
      </c>
      <c r="BT56" s="80">
        <v>1218.76</v>
      </c>
      <c r="BU56" s="96"/>
      <c r="BV56" s="80">
        <v>88.92</v>
      </c>
      <c r="BW56" s="80">
        <v>589.75</v>
      </c>
      <c r="BX56" s="80">
        <v>1195.56</v>
      </c>
      <c r="BY56" s="80"/>
      <c r="BZ56" s="80"/>
      <c r="CA56" s="80"/>
      <c r="CB56" s="80">
        <v>100.78</v>
      </c>
      <c r="CC56" s="80">
        <v>676.5</v>
      </c>
      <c r="CD56" s="80">
        <v>1070.85</v>
      </c>
      <c r="CE56" s="80">
        <v>131</v>
      </c>
      <c r="CF56" s="80">
        <v>875</v>
      </c>
      <c r="CG56" s="80">
        <v>1150</v>
      </c>
      <c r="CH56" s="80">
        <v>158.48</v>
      </c>
      <c r="CI56" s="80">
        <v>1502.25</v>
      </c>
      <c r="CJ56" s="80">
        <v>1253.95</v>
      </c>
      <c r="CK56" s="80">
        <v>279.74</v>
      </c>
      <c r="CL56" s="80">
        <v>1916.25</v>
      </c>
      <c r="CM56" s="80">
        <v>1479.18</v>
      </c>
      <c r="CN56" s="80">
        <v>279.74</v>
      </c>
      <c r="CO56" s="80">
        <v>3195.6</v>
      </c>
      <c r="CP56" s="80">
        <v>1864.98</v>
      </c>
      <c r="CQ56" s="80">
        <v>462.72</v>
      </c>
      <c r="CR56" s="80">
        <v>5560</v>
      </c>
      <c r="CS56" s="80">
        <v>1793.21</v>
      </c>
      <c r="CT56" s="80">
        <v>817.61</v>
      </c>
      <c r="CU56" s="69" t="s">
        <v>75</v>
      </c>
      <c r="CV56" s="58"/>
    </row>
    <row r="57" spans="1:100" ht="21.75" customHeight="1">
      <c r="A57" s="112" t="s">
        <v>81</v>
      </c>
      <c r="B57" s="71"/>
      <c r="C57" s="70"/>
      <c r="D57" s="67"/>
      <c r="E57" s="67"/>
      <c r="F57" s="67"/>
      <c r="G57" s="67"/>
      <c r="H57" s="67"/>
      <c r="I57" s="67"/>
      <c r="J57" s="67"/>
      <c r="K57" s="67"/>
      <c r="L57" s="67"/>
      <c r="M57" s="71"/>
      <c r="N57" s="67"/>
      <c r="O57" s="67"/>
      <c r="P57" s="87"/>
      <c r="Q57" s="71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F57" s="62"/>
      <c r="AG57" s="62"/>
      <c r="AH57" s="87"/>
      <c r="AY57" s="86"/>
      <c r="AZ57" s="87"/>
      <c r="BF57" s="79"/>
      <c r="BG57" s="97"/>
      <c r="BW57" s="114"/>
      <c r="CV57" s="114" t="s">
        <v>97</v>
      </c>
    </row>
    <row r="58" spans="1:100" ht="21.75" customHeight="1">
      <c r="A58" s="113" t="s">
        <v>59</v>
      </c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1"/>
      <c r="N58" s="67" t="s">
        <v>60</v>
      </c>
      <c r="O58" s="72"/>
      <c r="P58" s="87"/>
      <c r="Q58" s="71"/>
      <c r="R58" s="87"/>
      <c r="S58" s="62"/>
      <c r="T58" s="72"/>
      <c r="U58" s="62"/>
      <c r="V58" s="62"/>
      <c r="W58" s="62"/>
      <c r="X58" s="62"/>
      <c r="Y58" s="62"/>
      <c r="Z58" s="62"/>
      <c r="AA58" s="62"/>
      <c r="AB58" s="62"/>
      <c r="AE58" s="78"/>
      <c r="AF58" s="62"/>
      <c r="AG58" s="62"/>
      <c r="AH58" s="87"/>
      <c r="AX58" s="87"/>
      <c r="BD58" s="79"/>
      <c r="BE58" s="97"/>
      <c r="BW58" s="114"/>
      <c r="CV58" s="114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6"/>
      <c r="P59" s="9"/>
      <c r="Q59" s="9"/>
      <c r="R59" s="10"/>
      <c r="T59" s="46"/>
      <c r="AE59" s="78"/>
      <c r="BD59" s="79"/>
      <c r="BE59" s="97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6"/>
      <c r="P60" s="10"/>
      <c r="Q60" s="10"/>
      <c r="R60" s="10"/>
      <c r="AE60" s="78"/>
      <c r="BD60" s="91"/>
      <c r="BE60" s="97"/>
    </row>
    <row r="61" spans="15:31" ht="18">
      <c r="O61" s="46"/>
      <c r="AE61" s="78"/>
    </row>
    <row r="62" spans="15:52" ht="18">
      <c r="O62" s="46"/>
      <c r="AE62" s="78"/>
      <c r="AZ62" s="97"/>
    </row>
    <row r="63" spans="15:52" ht="18">
      <c r="O63" s="46"/>
      <c r="AE63" s="79"/>
      <c r="AZ63" s="97"/>
    </row>
    <row r="64" spans="15:52" ht="18">
      <c r="O64" s="46"/>
      <c r="AE64" s="79"/>
      <c r="AZ64" s="97"/>
    </row>
    <row r="65" spans="31:52" ht="18">
      <c r="AE65" s="79"/>
      <c r="AZ65" s="97"/>
    </row>
    <row r="66" spans="31:52" ht="18">
      <c r="AE66" s="79"/>
      <c r="AZ66" s="97"/>
    </row>
    <row r="67" ht="18">
      <c r="AE67" s="79"/>
    </row>
    <row r="68" ht="18">
      <c r="AE68" s="79"/>
    </row>
    <row r="69" ht="18">
      <c r="AE69" s="79"/>
    </row>
    <row r="70" ht="18">
      <c r="AE70" s="80"/>
    </row>
    <row r="87" ht="15" hidden="1"/>
    <row r="88" ht="15" hidden="1"/>
    <row r="89" ht="15" hidden="1"/>
    <row r="90" spans="30:117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 t="s">
        <v>4</v>
      </c>
      <c r="DD90" s="34" t="s">
        <v>14</v>
      </c>
      <c r="DE90" s="34" t="s">
        <v>11</v>
      </c>
      <c r="DF90" s="34" t="s">
        <v>16</v>
      </c>
      <c r="DG90" s="34"/>
      <c r="DH90" s="34"/>
      <c r="DI90" s="34"/>
      <c r="DJ90" s="34"/>
      <c r="DK90" s="34"/>
      <c r="DL90" s="35"/>
      <c r="DM90" s="6"/>
    </row>
    <row r="91" spans="30:117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3"/>
    </row>
    <row r="92" spans="30:117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>
        <v>39030</v>
      </c>
      <c r="DD92" s="22">
        <v>3701</v>
      </c>
      <c r="DE92" s="22">
        <f aca="true" t="shared" si="37" ref="DE92:DE101">BV92+DC92+DD92</f>
        <v>44973</v>
      </c>
      <c r="DF92" s="21">
        <v>100</v>
      </c>
      <c r="DG92" s="22"/>
      <c r="DH92" s="22"/>
      <c r="DI92" s="22"/>
      <c r="DJ92" s="22"/>
      <c r="DK92" s="21"/>
      <c r="DL92" s="3"/>
      <c r="DM92" s="6"/>
    </row>
    <row r="93" spans="30:117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AM93/DN$12*100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AR93/DS$12*100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AW93/DX$12*100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>
        <v>38887</v>
      </c>
      <c r="DD93" s="22">
        <v>3677</v>
      </c>
      <c r="DE93" s="22">
        <f t="shared" si="37"/>
        <v>44853</v>
      </c>
      <c r="DF93" s="21">
        <f aca="true" t="shared" si="42" ref="DF93:DF104">DE93/$X$12*100</f>
        <v>97.56590968415557</v>
      </c>
      <c r="DG93" s="22"/>
      <c r="DH93" s="22"/>
      <c r="DI93" s="22"/>
      <c r="DJ93" s="22"/>
      <c r="DK93" s="21"/>
      <c r="DL93" s="3"/>
      <c r="DM93" s="6"/>
    </row>
    <row r="94" spans="30:117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>
        <v>36119</v>
      </c>
      <c r="DD94" s="22">
        <v>3422</v>
      </c>
      <c r="DE94" s="22">
        <f t="shared" si="37"/>
        <v>42405</v>
      </c>
      <c r="DF94" s="21">
        <f t="shared" si="42"/>
        <v>92.24092926128948</v>
      </c>
      <c r="DG94" s="22"/>
      <c r="DH94" s="22"/>
      <c r="DI94" s="22"/>
      <c r="DJ94" s="22"/>
      <c r="DK94" s="21"/>
      <c r="DL94" s="3"/>
      <c r="DM94" s="6"/>
    </row>
    <row r="95" spans="30:117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>
        <v>35219</v>
      </c>
      <c r="DD95" s="22">
        <v>3168</v>
      </c>
      <c r="DE95" s="22">
        <f t="shared" si="37"/>
        <v>40889</v>
      </c>
      <c r="DF95" s="21">
        <f t="shared" si="42"/>
        <v>88.94326981640998</v>
      </c>
      <c r="DG95" s="22"/>
      <c r="DH95" s="22"/>
      <c r="DI95" s="22"/>
      <c r="DJ95" s="22"/>
      <c r="DK95" s="21"/>
      <c r="DL95" s="3"/>
      <c r="DM95" s="6"/>
    </row>
    <row r="96" spans="30:117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>
        <v>35281</v>
      </c>
      <c r="DD96" s="22">
        <v>2706</v>
      </c>
      <c r="DE96" s="22">
        <f t="shared" si="37"/>
        <v>40366</v>
      </c>
      <c r="DF96" s="21">
        <f t="shared" si="42"/>
        <v>87.80562081266858</v>
      </c>
      <c r="DG96" s="22"/>
      <c r="DH96" s="22"/>
      <c r="DI96" s="22"/>
      <c r="DJ96" s="22"/>
      <c r="DK96" s="21"/>
      <c r="DL96" s="3"/>
      <c r="DM96" s="6"/>
    </row>
    <row r="97" spans="30:117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>
        <v>36298</v>
      </c>
      <c r="DD97" s="22">
        <v>2152</v>
      </c>
      <c r="DE97" s="22">
        <f t="shared" si="37"/>
        <v>40156</v>
      </c>
      <c r="DF97" s="21">
        <f t="shared" si="42"/>
        <v>87.34882102149135</v>
      </c>
      <c r="DG97" s="22"/>
      <c r="DH97" s="22"/>
      <c r="DI97" s="22"/>
      <c r="DJ97" s="22"/>
      <c r="DK97" s="21"/>
      <c r="DL97" s="3"/>
      <c r="DM97" s="6"/>
    </row>
    <row r="98" spans="30:117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>
        <v>36876</v>
      </c>
      <c r="DD98" s="22">
        <v>2843</v>
      </c>
      <c r="DE98" s="22">
        <f t="shared" si="37"/>
        <v>42366</v>
      </c>
      <c r="DF98" s="21">
        <f t="shared" si="42"/>
        <v>92.15609501435657</v>
      </c>
      <c r="DG98" s="22"/>
      <c r="DH98" s="22"/>
      <c r="DI98" s="22"/>
      <c r="DJ98" s="22"/>
      <c r="DK98" s="21"/>
      <c r="DL98" s="3"/>
      <c r="DM98" s="6"/>
    </row>
    <row r="99" spans="30:117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>
        <v>38264</v>
      </c>
      <c r="DD99" s="22">
        <v>2437</v>
      </c>
      <c r="DE99" s="22">
        <f t="shared" si="37"/>
        <v>42500</v>
      </c>
      <c r="DF99" s="21">
        <f t="shared" si="42"/>
        <v>92.44757678586966</v>
      </c>
      <c r="DG99" s="22"/>
      <c r="DH99" s="22"/>
      <c r="DI99" s="22"/>
      <c r="DJ99" s="22"/>
      <c r="DK99" s="21"/>
      <c r="DL99" s="3"/>
      <c r="DM99" s="6"/>
    </row>
    <row r="100" spans="30:117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>
        <v>39716</v>
      </c>
      <c r="DD100" s="22">
        <v>2189</v>
      </c>
      <c r="DE100" s="22">
        <f t="shared" si="37"/>
        <v>43715</v>
      </c>
      <c r="DF100" s="21">
        <f t="shared" si="42"/>
        <v>95.0904898633951</v>
      </c>
      <c r="DG100" s="22"/>
      <c r="DH100" s="22"/>
      <c r="DI100" s="22"/>
      <c r="DJ100" s="22"/>
      <c r="DK100" s="21"/>
      <c r="DL100" s="3"/>
      <c r="DM100" s="6"/>
    </row>
    <row r="101" spans="30:117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>
        <v>40353</v>
      </c>
      <c r="DD101" s="22">
        <v>2482</v>
      </c>
      <c r="DE101" s="22">
        <f t="shared" si="37"/>
        <v>44683</v>
      </c>
      <c r="DF101" s="21">
        <f t="shared" si="42"/>
        <v>97.1961193770121</v>
      </c>
      <c r="DG101" s="22"/>
      <c r="DH101" s="22"/>
      <c r="DI101" s="22"/>
      <c r="DJ101" s="22"/>
      <c r="DK101" s="21"/>
      <c r="DL101" s="3"/>
      <c r="DM101" s="6"/>
    </row>
    <row r="102" spans="30:117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>
        <v>40949</v>
      </c>
      <c r="DD102" s="22">
        <v>2973</v>
      </c>
      <c r="DE102" s="22">
        <f>BV102+DC102+DD102</f>
        <v>45848</v>
      </c>
      <c r="DF102" s="21">
        <f t="shared" si="42"/>
        <v>99.73027059949534</v>
      </c>
      <c r="DG102" s="22"/>
      <c r="DH102" s="22"/>
      <c r="DI102" s="22"/>
      <c r="DJ102" s="22"/>
      <c r="DK102" s="21"/>
      <c r="DL102" s="3"/>
      <c r="DM102" s="6"/>
    </row>
    <row r="103" spans="30:117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>
        <v>41608</v>
      </c>
      <c r="DD103" s="22">
        <v>2082</v>
      </c>
      <c r="DE103" s="22">
        <f>BV103+DC103+DD103</f>
        <v>44929</v>
      </c>
      <c r="DF103" s="21">
        <f t="shared" si="42"/>
        <v>97.73122770381971</v>
      </c>
      <c r="DG103" s="22"/>
      <c r="DH103" s="22"/>
      <c r="DI103" s="22"/>
      <c r="DJ103" s="22"/>
      <c r="DK103" s="21"/>
      <c r="DL103" s="3"/>
      <c r="DM103" s="6"/>
    </row>
    <row r="104" spans="30:117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>
        <v>42394</v>
      </c>
      <c r="DD104" s="22">
        <v>2294</v>
      </c>
      <c r="DE104" s="22">
        <f>BV104+DC104+DD104</f>
        <v>45971</v>
      </c>
      <c r="DF104" s="21">
        <f t="shared" si="42"/>
        <v>99.99782476289916</v>
      </c>
      <c r="DG104" s="22"/>
      <c r="DH104" s="22"/>
      <c r="DI104" s="22"/>
      <c r="DJ104" s="22"/>
      <c r="DK104" s="21"/>
      <c r="DL104" s="3"/>
      <c r="DM104" s="6"/>
    </row>
    <row r="105" spans="30:117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30"/>
    </row>
    <row r="106" spans="30:117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D106" s="2"/>
      <c r="DM106" s="48"/>
    </row>
    <row r="107" spans="30:117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D107" s="2"/>
      <c r="DM107" s="45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Orhan KARAKAYA</cp:lastModifiedBy>
  <cp:lastPrinted>2020-02-20T13:41:23Z</cp:lastPrinted>
  <dcterms:created xsi:type="dcterms:W3CDTF">1998-02-19T12:06:45Z</dcterms:created>
  <dcterms:modified xsi:type="dcterms:W3CDTF">2022-03-03T07:52:28Z</dcterms:modified>
  <cp:category/>
  <cp:version/>
  <cp:contentType/>
  <cp:contentStatus/>
</cp:coreProperties>
</file>