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4 nisan\main eco 2023\"/>
    </mc:Choice>
  </mc:AlternateContent>
  <bookViews>
    <workbookView xWindow="720" yWindow="765" windowWidth="15600" windowHeight="8880"/>
  </bookViews>
  <sheets>
    <sheet name="T 5.23" sheetId="2" r:id="rId1"/>
  </sheets>
  <definedNames>
    <definedName name="_xlnm.Print_Area" localSheetId="0">'T 5.23'!$A$1:$AV$42</definedName>
  </definedNames>
  <calcPr calcId="162913"/>
</workbook>
</file>

<file path=xl/calcChain.xml><?xml version="1.0" encoding="utf-8"?>
<calcChain xmlns="http://schemas.openxmlformats.org/spreadsheetml/2006/main">
  <c r="AN27" i="2" l="1"/>
  <c r="AM35" i="2"/>
  <c r="AN35" i="2"/>
  <c r="AM31" i="2"/>
  <c r="AN28" i="2"/>
  <c r="AN29" i="2"/>
  <c r="AN30" i="2"/>
  <c r="AN31" i="2"/>
  <c r="AN36" i="2"/>
  <c r="AN37" i="2"/>
  <c r="AN38" i="2"/>
  <c r="AN39" i="2"/>
  <c r="T31" i="2"/>
  <c r="T39" i="2"/>
  <c r="AN15" i="2"/>
  <c r="AM15" i="2"/>
  <c r="AL15" i="2"/>
  <c r="T19" i="2"/>
  <c r="AN7" i="2"/>
  <c r="AN8" i="2"/>
  <c r="AN9" i="2"/>
  <c r="AN10" i="2"/>
  <c r="AN11" i="2"/>
  <c r="AN16" i="2"/>
  <c r="AN17" i="2"/>
  <c r="AN18" i="2"/>
  <c r="AN19" i="2"/>
  <c r="T11" i="2"/>
  <c r="AQ33" i="2" l="1"/>
  <c r="AP33" i="2"/>
  <c r="AQ31" i="2" l="1"/>
  <c r="AP31" i="2"/>
  <c r="AQ41" i="2"/>
  <c r="AQ39" i="2" s="1"/>
  <c r="AP41" i="2"/>
  <c r="AP39" i="2" s="1"/>
  <c r="AQ11" i="2"/>
  <c r="AP11" i="2"/>
  <c r="AS15" i="2"/>
  <c r="AP19" i="2"/>
  <c r="AP25" i="2"/>
  <c r="AQ25" i="2"/>
  <c r="AS25" i="2"/>
  <c r="AT25" i="2"/>
  <c r="AT5" i="2"/>
  <c r="AS5" i="2"/>
  <c r="AP24" i="2"/>
  <c r="AP23" i="2"/>
  <c r="AM37" i="2" l="1"/>
  <c r="AS27" i="2"/>
  <c r="AT27" i="2"/>
  <c r="AS28" i="2"/>
  <c r="AT28" i="2"/>
  <c r="AS29" i="2"/>
  <c r="AT29" i="2"/>
  <c r="AS30" i="2"/>
  <c r="AT30" i="2"/>
  <c r="AS31" i="2"/>
  <c r="AT31" i="2"/>
  <c r="AM17" i="2"/>
  <c r="AM16" i="2"/>
  <c r="S19" i="2"/>
  <c r="AM19" i="2" s="1"/>
  <c r="AM27" i="2"/>
  <c r="AM28" i="2"/>
  <c r="AM29" i="2"/>
  <c r="AM30" i="2"/>
  <c r="S31" i="2"/>
  <c r="AF27" i="2"/>
  <c r="AS7" i="2"/>
  <c r="AM8" i="2"/>
  <c r="AM9" i="2"/>
  <c r="AM10" i="2"/>
  <c r="AM7" i="2"/>
  <c r="S11" i="2"/>
  <c r="AM11" i="2" s="1"/>
  <c r="AM18" i="2" l="1"/>
  <c r="S39" i="2"/>
  <c r="AM39" i="2" s="1"/>
  <c r="AM36" i="2"/>
  <c r="AM38" i="2"/>
  <c r="AQ19" i="2"/>
  <c r="AS16" i="2"/>
  <c r="AS18" i="2"/>
  <c r="AF31" i="2" l="1"/>
  <c r="AL30" i="2"/>
  <c r="AK30" i="2"/>
  <c r="AJ30" i="2"/>
  <c r="AI30" i="2"/>
  <c r="AH30" i="2"/>
  <c r="AG30" i="2"/>
  <c r="AF30" i="2"/>
  <c r="AL29" i="2"/>
  <c r="AK29" i="2"/>
  <c r="AJ29" i="2"/>
  <c r="AI29" i="2"/>
  <c r="AH29" i="2"/>
  <c r="AG29" i="2"/>
  <c r="AF29" i="2"/>
  <c r="AL28" i="2"/>
  <c r="AK28" i="2"/>
  <c r="AJ28" i="2"/>
  <c r="AI28" i="2"/>
  <c r="AH28" i="2"/>
  <c r="AG28" i="2"/>
  <c r="AF28" i="2"/>
  <c r="AL27" i="2"/>
  <c r="AK27" i="2"/>
  <c r="AJ27" i="2"/>
  <c r="AI27" i="2"/>
  <c r="AH27" i="2"/>
  <c r="AG27" i="2"/>
  <c r="AF11" i="2"/>
  <c r="AL10" i="2"/>
  <c r="AK10" i="2"/>
  <c r="AJ10" i="2"/>
  <c r="AI10" i="2"/>
  <c r="AH10" i="2"/>
  <c r="AG10" i="2"/>
  <c r="AF10" i="2"/>
  <c r="AL9" i="2"/>
  <c r="AK9" i="2"/>
  <c r="AJ9" i="2"/>
  <c r="AI9" i="2"/>
  <c r="AH9" i="2"/>
  <c r="AG9" i="2"/>
  <c r="AF9" i="2"/>
  <c r="AL8" i="2"/>
  <c r="AK8" i="2"/>
  <c r="AJ8" i="2"/>
  <c r="AI8" i="2"/>
  <c r="AH8" i="2"/>
  <c r="AG8" i="2"/>
  <c r="AF8" i="2"/>
  <c r="AL7" i="2"/>
  <c r="AJ7" i="2"/>
  <c r="AI7" i="2"/>
  <c r="AH7" i="2"/>
  <c r="AG7" i="2"/>
  <c r="AF7" i="2"/>
  <c r="AK7" i="2"/>
  <c r="R31" i="2"/>
  <c r="AL31" i="2" s="1"/>
  <c r="Q31" i="2"/>
  <c r="AK31" i="2" s="1"/>
  <c r="P31" i="2"/>
  <c r="AJ31" i="2" s="1"/>
  <c r="O31" i="2"/>
  <c r="AI31" i="2" s="1"/>
  <c r="N31" i="2"/>
  <c r="AH31" i="2" s="1"/>
  <c r="M31" i="2"/>
  <c r="AG31" i="2" s="1"/>
  <c r="R11" i="2"/>
  <c r="AL11" i="2" s="1"/>
  <c r="Q11" i="2"/>
  <c r="AK11" i="2" s="1"/>
  <c r="P11" i="2"/>
  <c r="AJ11" i="2" s="1"/>
  <c r="O11" i="2"/>
  <c r="AI11" i="2" s="1"/>
  <c r="N11" i="2"/>
  <c r="AH11" i="2" s="1"/>
  <c r="M11" i="2"/>
  <c r="AG11" i="2" s="1"/>
  <c r="Q19" i="2"/>
  <c r="P19" i="2"/>
  <c r="O19" i="2"/>
  <c r="N19" i="2"/>
  <c r="M19" i="2"/>
  <c r="R19" i="2"/>
  <c r="AF19" i="2"/>
  <c r="AH18" i="2"/>
  <c r="AF18" i="2"/>
  <c r="AF17" i="2"/>
  <c r="AH16" i="2"/>
  <c r="AF16" i="2"/>
  <c r="AF15" i="2"/>
  <c r="AL18" i="2"/>
  <c r="AF39" i="2"/>
  <c r="AF38" i="2"/>
  <c r="AH37" i="2"/>
  <c r="AF37" i="2"/>
  <c r="AF36" i="2"/>
  <c r="AK35" i="2"/>
  <c r="AH35" i="2"/>
  <c r="AF35" i="2"/>
  <c r="AL37" i="2"/>
  <c r="Q39" i="2"/>
  <c r="AK39" i="2" s="1"/>
  <c r="N39" i="2"/>
  <c r="AH39" i="2" s="1"/>
  <c r="M39" i="2"/>
  <c r="AG39" i="2" s="1"/>
  <c r="R39" i="2"/>
  <c r="AL39" i="2" s="1"/>
  <c r="AK15" i="2"/>
  <c r="P39" i="2"/>
  <c r="AJ39" i="2" s="1"/>
  <c r="AI17" i="2"/>
  <c r="AH15" i="2"/>
  <c r="AG18" i="2"/>
  <c r="AJ36" i="2" l="1"/>
  <c r="AJ38" i="2"/>
  <c r="AJ17" i="2"/>
  <c r="AI35" i="2"/>
  <c r="AG36" i="2"/>
  <c r="AK36" i="2"/>
  <c r="AI37" i="2"/>
  <c r="AG38" i="2"/>
  <c r="AK38" i="2"/>
  <c r="AJ15" i="2"/>
  <c r="AI16" i="2"/>
  <c r="AG17" i="2"/>
  <c r="AK17" i="2"/>
  <c r="AI18" i="2"/>
  <c r="AL19" i="2"/>
  <c r="AJ19" i="2"/>
  <c r="AI15" i="2"/>
  <c r="AI19" i="2"/>
  <c r="AL17" i="2"/>
  <c r="AL35" i="2"/>
  <c r="O39" i="2"/>
  <c r="AI39" i="2" s="1"/>
  <c r="AJ35" i="2"/>
  <c r="AH36" i="2"/>
  <c r="AJ37" i="2"/>
  <c r="AH38" i="2"/>
  <c r="AG15" i="2"/>
  <c r="AJ16" i="2"/>
  <c r="AH17" i="2"/>
  <c r="AJ18" i="2"/>
  <c r="AG19" i="2"/>
  <c r="AK19" i="2"/>
  <c r="AG35" i="2"/>
  <c r="AI36" i="2"/>
  <c r="AG37" i="2"/>
  <c r="AK37" i="2"/>
  <c r="AI38" i="2"/>
  <c r="AG16" i="2"/>
  <c r="AK16" i="2"/>
  <c r="AK18" i="2"/>
  <c r="AH19" i="2"/>
  <c r="AL38" i="2"/>
  <c r="AL16" i="2"/>
  <c r="AL36" i="2"/>
  <c r="AT36" i="2"/>
  <c r="AT37" i="2"/>
  <c r="AT38" i="2"/>
  <c r="AS36" i="2"/>
  <c r="AS37" i="2"/>
  <c r="AS38" i="2"/>
  <c r="AS35" i="2"/>
  <c r="AT35" i="2"/>
  <c r="AT15" i="2"/>
  <c r="AT16" i="2"/>
  <c r="AT17" i="2"/>
  <c r="AT18" i="2"/>
  <c r="AT19" i="2"/>
  <c r="AS17" i="2"/>
  <c r="AS19" i="2"/>
  <c r="AT7" i="2"/>
  <c r="AT39" i="2"/>
  <c r="AS39" i="2"/>
  <c r="AT11" i="2"/>
  <c r="AS11" i="2"/>
  <c r="AT10" i="2"/>
  <c r="AS10" i="2"/>
  <c r="AT9" i="2"/>
  <c r="AS9" i="2"/>
  <c r="AT8" i="2"/>
  <c r="AS8" i="2"/>
</calcChain>
</file>

<file path=xl/sharedStrings.xml><?xml version="1.0" encoding="utf-8"?>
<sst xmlns="http://schemas.openxmlformats.org/spreadsheetml/2006/main" count="76" uniqueCount="40">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</sst>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3" fontId="0" fillId="0" borderId="0" xfId="0" applyNumberFormat="1" applyFill="1" applyBorder="1"/>
    <xf numFmtId="0" fontId="3" fillId="0" borderId="5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/>
    <xf numFmtId="0" fontId="0" fillId="0" borderId="0" xfId="0" applyFill="1"/>
    <xf numFmtId="0" fontId="4" fillId="0" borderId="1" xfId="0" applyFont="1" applyFill="1" applyBorder="1"/>
    <xf numFmtId="0" fontId="4" fillId="0" borderId="7" xfId="0" applyFont="1" applyFill="1" applyBorder="1" applyAlignment="1">
      <alignment horizontal="left"/>
    </xf>
    <xf numFmtId="0" fontId="0" fillId="0" borderId="0" xfId="0" applyFill="1" applyBorder="1"/>
    <xf numFmtId="0" fontId="4" fillId="0" borderId="4" xfId="0" applyFont="1" applyFill="1" applyBorder="1" applyAlignment="1">
      <alignment horizontal="left"/>
    </xf>
    <xf numFmtId="3" fontId="8" fillId="0" borderId="0" xfId="1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>
      <alignment horizontal="left" indent="1"/>
    </xf>
    <xf numFmtId="164" fontId="0" fillId="0" borderId="0" xfId="0" applyNumberFormat="1" applyFill="1" applyBorder="1"/>
    <xf numFmtId="0" fontId="6" fillId="0" borderId="6" xfId="0" applyFont="1" applyFill="1" applyBorder="1" applyAlignment="1">
      <alignment horizontal="left" indent="1"/>
    </xf>
    <xf numFmtId="3" fontId="10" fillId="0" borderId="0" xfId="2" applyNumberFormat="1" applyFont="1" applyFill="1" applyBorder="1" applyAlignment="1">
      <alignment horizontal="right" vertical="center"/>
    </xf>
    <xf numFmtId="3" fontId="0" fillId="0" borderId="0" xfId="0" applyNumberFormat="1" applyFill="1"/>
    <xf numFmtId="1" fontId="0" fillId="0" borderId="0" xfId="0" applyNumberFormat="1" applyFill="1" applyBorder="1"/>
    <xf numFmtId="0" fontId="0" fillId="0" borderId="1" xfId="0" applyFill="1" applyBorder="1"/>
    <xf numFmtId="0" fontId="4" fillId="0" borderId="6" xfId="0" applyFont="1" applyFill="1" applyBorder="1" applyAlignment="1">
      <alignment horizontal="left"/>
    </xf>
    <xf numFmtId="0" fontId="3" fillId="0" borderId="8" xfId="0" applyFont="1" applyFill="1" applyBorder="1"/>
    <xf numFmtId="3" fontId="3" fillId="0" borderId="9" xfId="0" applyNumberFormat="1" applyFont="1" applyFill="1" applyBorder="1"/>
    <xf numFmtId="0" fontId="3" fillId="0" borderId="9" xfId="0" applyFont="1" applyFill="1" applyBorder="1"/>
    <xf numFmtId="164" fontId="3" fillId="0" borderId="9" xfId="0" applyNumberFormat="1" applyFont="1" applyFill="1" applyBorder="1"/>
    <xf numFmtId="0" fontId="4" fillId="0" borderId="10" xfId="0" applyFont="1" applyFill="1" applyBorder="1" applyAlignment="1">
      <alignment horizontal="left"/>
    </xf>
    <xf numFmtId="0" fontId="0" fillId="0" borderId="3" xfId="0" applyFill="1" applyBorder="1"/>
    <xf numFmtId="164" fontId="0" fillId="0" borderId="9" xfId="0" applyNumberFormat="1" applyFill="1" applyBorder="1"/>
    <xf numFmtId="0" fontId="3" fillId="0" borderId="2" xfId="0" applyFont="1" applyFill="1" applyBorder="1"/>
    <xf numFmtId="0" fontId="4" fillId="0" borderId="3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3" fontId="0" fillId="0" borderId="0" xfId="0" applyNumberFormat="1" applyFill="1" applyBorder="1" applyAlignment="1">
      <alignment wrapText="1"/>
    </xf>
    <xf numFmtId="164" fontId="0" fillId="0" borderId="1" xfId="0" applyNumberForma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164" fontId="3" fillId="0" borderId="1" xfId="0" applyNumberFormat="1" applyFont="1" applyFill="1" applyBorder="1"/>
    <xf numFmtId="3" fontId="0" fillId="0" borderId="3" xfId="0" applyNumberFormat="1" applyFill="1" applyBorder="1"/>
    <xf numFmtId="165" fontId="0" fillId="0" borderId="0" xfId="0" applyNumberForma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2"/>
  <sheetViews>
    <sheetView tabSelected="1" view="pageBreakPreview" zoomScale="80" zoomScaleNormal="100" zoomScaleSheetLayoutView="80" workbookViewId="0">
      <selection activeCell="V23" sqref="V23:AN23"/>
    </sheetView>
  </sheetViews>
  <sheetFormatPr defaultRowHeight="15" x14ac:dyDescent="0.25"/>
  <cols>
    <col min="1" max="1" width="31" style="5" bestFit="1" customWidth="1"/>
    <col min="2" max="3" width="0" hidden="1" customWidth="1"/>
    <col min="4" max="5" width="7.140625" style="9" hidden="1" customWidth="1"/>
    <col min="6" max="7" width="6" style="9" hidden="1" customWidth="1"/>
    <col min="8" max="9" width="7.140625" style="9" hidden="1" customWidth="1"/>
    <col min="10" max="11" width="6" style="9" hidden="1" customWidth="1"/>
    <col min="12" max="12" width="7.140625" style="9" hidden="1" customWidth="1"/>
    <col min="13" max="20" width="7.140625" style="9" customWidth="1"/>
    <col min="21" max="21" width="2.140625" style="9" customWidth="1"/>
    <col min="22" max="23" width="9.140625" style="9" hidden="1" customWidth="1"/>
    <col min="24" max="30" width="6" style="9" hidden="1" customWidth="1"/>
    <col min="31" max="31" width="2.5703125" style="9" hidden="1" customWidth="1"/>
    <col min="32" max="38" width="6" style="9" customWidth="1"/>
    <col min="39" max="39" width="6" style="9" bestFit="1" customWidth="1"/>
    <col min="40" max="40" width="9.140625" style="9" bestFit="1" customWidth="1"/>
    <col min="41" max="41" width="6" style="9" customWidth="1"/>
    <col min="42" max="43" width="10.7109375" style="9" hidden="1" customWidth="1"/>
    <col min="44" max="46" width="9.42578125" style="9" hidden="1" customWidth="1"/>
    <col min="47" max="47" width="11.85546875" style="9" customWidth="1"/>
    <col min="48" max="48" width="25.5703125" style="9" bestFit="1" customWidth="1"/>
    <col min="49" max="51" width="9.140625" style="9"/>
  </cols>
  <sheetData>
    <row r="1" spans="1:50" ht="15.75" customHeight="1" x14ac:dyDescent="0.25">
      <c r="A1" s="1" t="s">
        <v>0</v>
      </c>
      <c r="B1" s="2"/>
      <c r="C1" s="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8" t="s">
        <v>1</v>
      </c>
    </row>
    <row r="2" spans="1:50" ht="15.75" x14ac:dyDescent="0.25">
      <c r="A2" s="1" t="s">
        <v>2</v>
      </c>
      <c r="B2" s="2"/>
      <c r="C2" s="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  <c r="AR2" s="7"/>
      <c r="AS2" s="7"/>
      <c r="AT2" s="6"/>
      <c r="AU2" s="7"/>
      <c r="AV2" s="8" t="s">
        <v>3</v>
      </c>
    </row>
    <row r="3" spans="1:50" ht="28.5" customHeight="1" x14ac:dyDescent="0.25">
      <c r="A3" s="3" t="s">
        <v>4</v>
      </c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10"/>
      <c r="V3" s="58" t="s">
        <v>35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2"/>
      <c r="AP3" s="55" t="s">
        <v>38</v>
      </c>
      <c r="AQ3" s="55"/>
      <c r="AR3" s="11"/>
      <c r="AS3" s="55" t="s">
        <v>36</v>
      </c>
      <c r="AT3" s="55"/>
      <c r="AU3" s="11"/>
      <c r="AV3" s="12" t="s">
        <v>6</v>
      </c>
    </row>
    <row r="4" spans="1:50" s="17" customFormat="1" ht="15" customHeight="1" x14ac:dyDescent="0.25">
      <c r="A4" s="14"/>
      <c r="B4" s="54"/>
      <c r="C4" s="54"/>
      <c r="D4" s="5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51"/>
      <c r="T4" s="53"/>
      <c r="U4" s="4"/>
      <c r="V4" s="54"/>
      <c r="W4" s="54"/>
      <c r="X4" s="54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51"/>
      <c r="AN4" s="53"/>
      <c r="AO4" s="51"/>
      <c r="AP4" s="54" t="s">
        <v>39</v>
      </c>
      <c r="AQ4" s="54"/>
      <c r="AR4" s="15"/>
      <c r="AS4" s="54" t="s">
        <v>37</v>
      </c>
      <c r="AT4" s="54"/>
      <c r="AU4" s="15"/>
      <c r="AV4" s="16"/>
    </row>
    <row r="5" spans="1:50" s="17" customFormat="1" x14ac:dyDescent="0.25">
      <c r="A5" s="14"/>
      <c r="B5" s="18">
        <v>2002</v>
      </c>
      <c r="C5" s="18">
        <v>2003</v>
      </c>
      <c r="D5" s="18">
        <v>2007</v>
      </c>
      <c r="E5" s="18">
        <v>2008</v>
      </c>
      <c r="F5" s="18">
        <v>2009</v>
      </c>
      <c r="G5" s="18">
        <v>2010</v>
      </c>
      <c r="H5" s="18">
        <v>2011</v>
      </c>
      <c r="I5" s="18">
        <v>2012</v>
      </c>
      <c r="J5" s="18">
        <v>2013</v>
      </c>
      <c r="K5" s="18">
        <v>2014</v>
      </c>
      <c r="L5" s="18">
        <v>2015</v>
      </c>
      <c r="M5" s="18">
        <v>2016</v>
      </c>
      <c r="N5" s="18">
        <v>2017</v>
      </c>
      <c r="O5" s="18">
        <v>2018</v>
      </c>
      <c r="P5" s="18">
        <v>2019</v>
      </c>
      <c r="Q5" s="18">
        <v>2020</v>
      </c>
      <c r="R5" s="18">
        <v>2021</v>
      </c>
      <c r="S5" s="18">
        <v>2022</v>
      </c>
      <c r="T5" s="18">
        <v>2023</v>
      </c>
      <c r="U5" s="4"/>
      <c r="V5" s="18">
        <v>2002</v>
      </c>
      <c r="W5" s="18">
        <v>2003</v>
      </c>
      <c r="X5" s="18">
        <v>2007</v>
      </c>
      <c r="Y5" s="18">
        <v>2008</v>
      </c>
      <c r="Z5" s="18">
        <v>2009</v>
      </c>
      <c r="AA5" s="18">
        <v>2010</v>
      </c>
      <c r="AB5" s="18">
        <v>2011</v>
      </c>
      <c r="AC5" s="18">
        <v>2012</v>
      </c>
      <c r="AD5" s="18">
        <v>2013</v>
      </c>
      <c r="AE5" s="18">
        <v>2014</v>
      </c>
      <c r="AF5" s="18">
        <v>2015</v>
      </c>
      <c r="AG5" s="18">
        <v>2016</v>
      </c>
      <c r="AH5" s="18">
        <v>2017</v>
      </c>
      <c r="AI5" s="18">
        <v>2018</v>
      </c>
      <c r="AJ5" s="18">
        <v>2019</v>
      </c>
      <c r="AK5" s="18">
        <v>2020</v>
      </c>
      <c r="AL5" s="18">
        <v>2021</v>
      </c>
      <c r="AM5" s="18">
        <v>2022</v>
      </c>
      <c r="AN5" s="18">
        <v>2023</v>
      </c>
      <c r="AO5" s="18"/>
      <c r="AP5" s="18">
        <v>2022</v>
      </c>
      <c r="AQ5" s="18">
        <v>2023</v>
      </c>
      <c r="AR5" s="18"/>
      <c r="AS5" s="18">
        <f>AP5</f>
        <v>2022</v>
      </c>
      <c r="AT5" s="18">
        <f>AQ5</f>
        <v>2023</v>
      </c>
      <c r="AU5" s="18"/>
      <c r="AV5" s="19"/>
    </row>
    <row r="6" spans="1:50" s="17" customFormat="1" x14ac:dyDescent="0.25">
      <c r="A6" s="14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1" t="s">
        <v>8</v>
      </c>
      <c r="AW6" s="22"/>
      <c r="AX6" s="22"/>
    </row>
    <row r="7" spans="1:50" s="17" customFormat="1" x14ac:dyDescent="0.25">
      <c r="A7" s="23" t="s">
        <v>9</v>
      </c>
      <c r="B7" s="13">
        <v>0</v>
      </c>
      <c r="C7" s="13">
        <v>1</v>
      </c>
      <c r="D7" s="13">
        <v>9</v>
      </c>
      <c r="E7" s="13">
        <v>41</v>
      </c>
      <c r="F7" s="13">
        <v>48</v>
      </c>
      <c r="G7" s="13">
        <v>81</v>
      </c>
      <c r="H7" s="13">
        <v>32</v>
      </c>
      <c r="I7" s="13">
        <v>43</v>
      </c>
      <c r="J7" s="13">
        <v>47</v>
      </c>
      <c r="K7" s="13">
        <v>61</v>
      </c>
      <c r="L7" s="13">
        <v>31</v>
      </c>
      <c r="M7" s="13">
        <v>38</v>
      </c>
      <c r="N7" s="13">
        <v>29</v>
      </c>
      <c r="O7" s="13">
        <v>34</v>
      </c>
      <c r="P7" s="13">
        <v>23</v>
      </c>
      <c r="Q7" s="13">
        <v>17</v>
      </c>
      <c r="R7" s="13">
        <v>148</v>
      </c>
      <c r="S7" s="13">
        <v>71</v>
      </c>
      <c r="T7" s="13">
        <v>28</v>
      </c>
      <c r="U7" s="20"/>
      <c r="V7" s="24">
        <v>0</v>
      </c>
      <c r="W7" s="24">
        <v>0.13422818791946309</v>
      </c>
      <c r="X7" s="24">
        <v>4.7029314939645711E-2</v>
      </c>
      <c r="Y7" s="24">
        <v>0.27800379712503392</v>
      </c>
      <c r="Z7" s="24">
        <v>0.76603894031279918</v>
      </c>
      <c r="AA7" s="24">
        <v>1.294757033248082</v>
      </c>
      <c r="AB7" s="24">
        <v>0.19831432821021316</v>
      </c>
      <c r="AC7" s="24">
        <v>0.39966539641230592</v>
      </c>
      <c r="AD7" s="24">
        <v>0.47580481878922859</v>
      </c>
      <c r="AE7" s="24">
        <v>0.7112873134328358</v>
      </c>
      <c r="AF7" s="24">
        <f t="shared" ref="AF7:AF11" si="0">L7/L$13*100</f>
        <v>0.25668626314482074</v>
      </c>
      <c r="AG7" s="24">
        <f t="shared" ref="AG7:AG11" si="1">M7/M$13*100</f>
        <v>0.50138540704578438</v>
      </c>
      <c r="AH7" s="24">
        <f t="shared" ref="AH7:AH11" si="2">N7/N$13*100</f>
        <v>0.39183894068369135</v>
      </c>
      <c r="AI7" s="24">
        <f t="shared" ref="AI7:AI11" si="3">O7/O$13*100</f>
        <v>0.50753843857292125</v>
      </c>
      <c r="AJ7" s="24">
        <f t="shared" ref="AJ7:AJ11" si="4">P7/P$13*100</f>
        <v>0.39108995068865837</v>
      </c>
      <c r="AK7" s="24">
        <f>Q7/Q$13*100</f>
        <v>0.29355897081678467</v>
      </c>
      <c r="AL7" s="24">
        <f>R7/R$13*100</f>
        <v>2.0850943927867007</v>
      </c>
      <c r="AM7" s="24">
        <f>S7/S$13*100</f>
        <v>1.0164638511095205</v>
      </c>
      <c r="AN7" s="24">
        <f>T7/T$13*100</f>
        <v>0.50197203298673354</v>
      </c>
      <c r="AO7" s="24"/>
      <c r="AP7" s="13">
        <v>21</v>
      </c>
      <c r="AQ7" s="13">
        <v>12</v>
      </c>
      <c r="AR7" s="24"/>
      <c r="AS7" s="24">
        <f>AP7/AP13*100</f>
        <v>0.40595399188092013</v>
      </c>
      <c r="AT7" s="24">
        <f>AQ7/AQ13*100</f>
        <v>0.34632034632034631</v>
      </c>
      <c r="AU7" s="24"/>
      <c r="AV7" s="25" t="s">
        <v>10</v>
      </c>
      <c r="AW7" s="26"/>
      <c r="AX7" s="26"/>
    </row>
    <row r="8" spans="1:50" s="17" customFormat="1" x14ac:dyDescent="0.25">
      <c r="A8" s="23" t="s">
        <v>11</v>
      </c>
      <c r="B8" s="13">
        <v>2</v>
      </c>
      <c r="C8" s="13">
        <v>14</v>
      </c>
      <c r="D8" s="13">
        <v>336</v>
      </c>
      <c r="E8" s="13">
        <v>145</v>
      </c>
      <c r="F8" s="13">
        <v>89</v>
      </c>
      <c r="G8" s="13">
        <v>136</v>
      </c>
      <c r="H8" s="13">
        <v>146</v>
      </c>
      <c r="I8" s="13">
        <v>188</v>
      </c>
      <c r="J8" s="13">
        <v>717</v>
      </c>
      <c r="K8" s="13">
        <v>365</v>
      </c>
      <c r="L8" s="13">
        <v>207</v>
      </c>
      <c r="M8" s="13">
        <v>148</v>
      </c>
      <c r="N8" s="13">
        <v>448</v>
      </c>
      <c r="O8" s="13">
        <v>81</v>
      </c>
      <c r="P8" s="13">
        <v>83</v>
      </c>
      <c r="Q8" s="13">
        <v>128</v>
      </c>
      <c r="R8" s="13">
        <v>65</v>
      </c>
      <c r="S8" s="13">
        <v>174</v>
      </c>
      <c r="T8" s="13">
        <v>171</v>
      </c>
      <c r="U8" s="20"/>
      <c r="V8" s="24">
        <v>0.32154340836012862</v>
      </c>
      <c r="W8" s="24">
        <v>1.8791946308724832</v>
      </c>
      <c r="X8" s="24">
        <v>1.7557610910801065</v>
      </c>
      <c r="Y8" s="24">
        <v>0.98318416056414426</v>
      </c>
      <c r="Z8" s="24">
        <v>1.4203638684966486</v>
      </c>
      <c r="AA8" s="24">
        <v>2.1739130434782608</v>
      </c>
      <c r="AB8" s="24">
        <v>0.90480912245909773</v>
      </c>
      <c r="AC8" s="24">
        <v>1.7473742912910124</v>
      </c>
      <c r="AD8" s="24">
        <v>7.2585543632314229</v>
      </c>
      <c r="AE8" s="24">
        <v>4.2560634328358207</v>
      </c>
      <c r="AF8" s="24">
        <f t="shared" si="0"/>
        <v>1.7140018216444481</v>
      </c>
      <c r="AG8" s="24">
        <f t="shared" si="1"/>
        <v>1.9527642169151604</v>
      </c>
      <c r="AH8" s="24">
        <f t="shared" si="2"/>
        <v>6.0532360491825425</v>
      </c>
      <c r="AI8" s="24">
        <f t="shared" si="3"/>
        <v>1.2091356918943126</v>
      </c>
      <c r="AJ8" s="24">
        <f t="shared" si="4"/>
        <v>1.4113246046590715</v>
      </c>
      <c r="AK8" s="24">
        <f t="shared" ref="AK8:AK11" si="5">Q8/Q$13*100</f>
        <v>2.2103263685028494</v>
      </c>
      <c r="AL8" s="24">
        <f>R8/R$13*100</f>
        <v>0.91575091575091583</v>
      </c>
      <c r="AM8" s="24">
        <f>S8/S$13*100</f>
        <v>2.4910522548317822</v>
      </c>
      <c r="AN8" s="24">
        <f>T8/T$13*100</f>
        <v>3.0656149157404089</v>
      </c>
      <c r="AO8" s="24"/>
      <c r="AP8" s="13">
        <v>173</v>
      </c>
      <c r="AQ8" s="17">
        <v>171</v>
      </c>
      <c r="AR8" s="24"/>
      <c r="AS8" s="24">
        <f>AP8/AP13*100</f>
        <v>3.3442876473999612</v>
      </c>
      <c r="AT8" s="24">
        <f>AQ8/AQ13*100</f>
        <v>4.9350649350649354</v>
      </c>
      <c r="AU8" s="24"/>
      <c r="AV8" s="25" t="s">
        <v>12</v>
      </c>
      <c r="AW8" s="26"/>
      <c r="AX8" s="26"/>
    </row>
    <row r="9" spans="1:50" s="17" customFormat="1" x14ac:dyDescent="0.25">
      <c r="A9" s="23" t="s">
        <v>13</v>
      </c>
      <c r="B9" s="13">
        <v>110</v>
      </c>
      <c r="C9" s="13">
        <v>448</v>
      </c>
      <c r="D9" s="13">
        <v>4131</v>
      </c>
      <c r="E9" s="13">
        <v>3972</v>
      </c>
      <c r="F9" s="13">
        <v>1640</v>
      </c>
      <c r="G9" s="13">
        <v>924</v>
      </c>
      <c r="H9" s="13">
        <v>3599</v>
      </c>
      <c r="I9" s="13">
        <v>4519</v>
      </c>
      <c r="J9" s="13">
        <v>2209</v>
      </c>
      <c r="K9" s="13">
        <v>2731</v>
      </c>
      <c r="L9" s="13">
        <v>4225</v>
      </c>
      <c r="M9" s="13">
        <v>2241</v>
      </c>
      <c r="N9" s="13">
        <v>1202</v>
      </c>
      <c r="O9" s="13">
        <v>1934</v>
      </c>
      <c r="P9" s="13">
        <v>1933</v>
      </c>
      <c r="Q9" s="13">
        <v>1010</v>
      </c>
      <c r="R9" s="13">
        <v>1655</v>
      </c>
      <c r="S9" s="13">
        <v>1565</v>
      </c>
      <c r="T9" s="13">
        <v>1706</v>
      </c>
      <c r="U9" s="20"/>
      <c r="V9" s="24">
        <v>17.684887459807076</v>
      </c>
      <c r="W9" s="24">
        <v>60.134228187919462</v>
      </c>
      <c r="X9" s="24">
        <v>21.586455557297381</v>
      </c>
      <c r="Y9" s="24">
        <v>26.932465419039868</v>
      </c>
      <c r="Z9" s="24">
        <v>26.172997127353977</v>
      </c>
      <c r="AA9" s="24">
        <v>14.769820971867006</v>
      </c>
      <c r="AB9" s="24">
        <v>22.304164600892413</v>
      </c>
      <c r="AC9" s="24">
        <v>42.002044799702574</v>
      </c>
      <c r="AD9" s="24">
        <v>22.362826483093741</v>
      </c>
      <c r="AE9" s="24">
        <v>31.844682835820898</v>
      </c>
      <c r="AF9" s="24">
        <f t="shared" si="0"/>
        <v>34.983853606027985</v>
      </c>
      <c r="AG9" s="24">
        <f t="shared" si="1"/>
        <v>29.568544662884282</v>
      </c>
      <c r="AH9" s="24">
        <f t="shared" si="2"/>
        <v>16.241048506958521</v>
      </c>
      <c r="AI9" s="24">
        <f t="shared" si="3"/>
        <v>28.869980594118527</v>
      </c>
      <c r="AJ9" s="24">
        <f t="shared" si="4"/>
        <v>32.868559768746813</v>
      </c>
      <c r="AK9" s="24">
        <f t="shared" si="5"/>
        <v>17.440856501467795</v>
      </c>
      <c r="AL9" s="24">
        <f>R9/R$13*100</f>
        <v>23.316427162581007</v>
      </c>
      <c r="AM9" s="24">
        <f>S9/S$13*100</f>
        <v>22.405153901216892</v>
      </c>
      <c r="AN9" s="24">
        <f>T9/T$13*100</f>
        <v>30.584438866977408</v>
      </c>
      <c r="AO9" s="24"/>
      <c r="AP9" s="26">
        <v>1080</v>
      </c>
      <c r="AQ9" s="26">
        <v>1168</v>
      </c>
      <c r="AR9" s="24"/>
      <c r="AS9" s="24">
        <f>AP9/AP13*100</f>
        <v>20.877633868161606</v>
      </c>
      <c r="AT9" s="24">
        <f>AQ9/AQ13*100</f>
        <v>33.708513708513706</v>
      </c>
      <c r="AU9" s="24"/>
      <c r="AV9" s="25" t="s">
        <v>14</v>
      </c>
      <c r="AW9" s="22"/>
      <c r="AX9" s="22"/>
    </row>
    <row r="10" spans="1:50" s="17" customFormat="1" x14ac:dyDescent="0.25">
      <c r="A10" s="23" t="s">
        <v>15</v>
      </c>
      <c r="B10" s="13">
        <v>442</v>
      </c>
      <c r="C10" s="13">
        <v>196</v>
      </c>
      <c r="D10" s="13">
        <v>14091</v>
      </c>
      <c r="E10" s="13">
        <v>9520</v>
      </c>
      <c r="F10" s="13">
        <v>2331</v>
      </c>
      <c r="G10" s="13">
        <v>3288</v>
      </c>
      <c r="H10" s="13">
        <v>8064</v>
      </c>
      <c r="I10" s="13">
        <v>5236</v>
      </c>
      <c r="J10" s="13">
        <v>5074</v>
      </c>
      <c r="K10" s="13">
        <v>4285</v>
      </c>
      <c r="L10" s="13">
        <v>6271</v>
      </c>
      <c r="M10" s="13">
        <v>4421</v>
      </c>
      <c r="N10" s="13">
        <v>5350</v>
      </c>
      <c r="O10" s="13">
        <v>3959</v>
      </c>
      <c r="P10" s="13">
        <v>3752</v>
      </c>
      <c r="Q10" s="13">
        <v>4586</v>
      </c>
      <c r="R10" s="13">
        <v>5100</v>
      </c>
      <c r="S10" s="13">
        <v>4815</v>
      </c>
      <c r="T10" s="13">
        <v>3177</v>
      </c>
      <c r="U10" s="20"/>
      <c r="V10" s="24">
        <v>71.061093247588431</v>
      </c>
      <c r="W10" s="24">
        <v>26.308724832214764</v>
      </c>
      <c r="X10" s="24">
        <v>73.632230757171968</v>
      </c>
      <c r="Y10" s="24">
        <v>64.551125576349335</v>
      </c>
      <c r="Z10" s="24">
        <v>37.200766038940316</v>
      </c>
      <c r="AA10" s="24">
        <v>52.557544757033249</v>
      </c>
      <c r="AB10" s="24">
        <v>49.975210708973719</v>
      </c>
      <c r="AC10" s="24">
        <v>48.66623292127521</v>
      </c>
      <c r="AD10" s="24">
        <v>51.366673415671194</v>
      </c>
      <c r="AE10" s="24">
        <v>49.965018656716417</v>
      </c>
      <c r="AF10" s="24">
        <f t="shared" si="0"/>
        <v>51.925146973586159</v>
      </c>
      <c r="AG10" s="24">
        <f t="shared" si="1"/>
        <v>58.332233803931921</v>
      </c>
      <c r="AH10" s="24">
        <f t="shared" si="2"/>
        <v>72.287528712336169</v>
      </c>
      <c r="AI10" s="24">
        <f t="shared" si="3"/>
        <v>59.098372891476338</v>
      </c>
      <c r="AJ10" s="24">
        <f t="shared" si="4"/>
        <v>63.798673694949834</v>
      </c>
      <c r="AK10" s="24">
        <f t="shared" si="5"/>
        <v>79.191849421516153</v>
      </c>
      <c r="AL10" s="24">
        <f>R10/R$13*100</f>
        <v>71.851225697379533</v>
      </c>
      <c r="AM10" s="24">
        <f>S10/S$13*100</f>
        <v>68.933428775948457</v>
      </c>
      <c r="AN10" s="24">
        <f>T10/T$13*100</f>
        <v>56.955898171387595</v>
      </c>
      <c r="AO10" s="24"/>
      <c r="AP10" s="13">
        <v>3548</v>
      </c>
      <c r="AQ10" s="27">
        <v>1816</v>
      </c>
      <c r="AR10" s="24"/>
      <c r="AS10" s="24">
        <f>AP10/AP13*100</f>
        <v>68.586893485404985</v>
      </c>
      <c r="AT10" s="24">
        <f>AQ10/AQ13*100</f>
        <v>52.409812409812403</v>
      </c>
      <c r="AU10" s="24"/>
      <c r="AV10" s="25" t="s">
        <v>16</v>
      </c>
      <c r="AW10" s="22"/>
      <c r="AX10" s="22"/>
    </row>
    <row r="11" spans="1:50" s="17" customFormat="1" x14ac:dyDescent="0.25">
      <c r="A11" s="23" t="s">
        <v>17</v>
      </c>
      <c r="B11" s="13">
        <v>68</v>
      </c>
      <c r="C11" s="13">
        <v>86</v>
      </c>
      <c r="D11" s="13">
        <v>570</v>
      </c>
      <c r="E11" s="13">
        <v>1070</v>
      </c>
      <c r="F11" s="13">
        <v>2158</v>
      </c>
      <c r="G11" s="13">
        <v>1827</v>
      </c>
      <c r="H11" s="13">
        <v>4295</v>
      </c>
      <c r="I11" s="13">
        <v>773</v>
      </c>
      <c r="J11" s="13">
        <v>1831</v>
      </c>
      <c r="K11" s="13">
        <v>1134</v>
      </c>
      <c r="L11" s="13">
        <v>1343</v>
      </c>
      <c r="M11" s="13">
        <f t="shared" ref="M11:T11" si="6">+M13-M10-M9-M8-M7</f>
        <v>731</v>
      </c>
      <c r="N11" s="13">
        <f t="shared" si="6"/>
        <v>372</v>
      </c>
      <c r="O11" s="13">
        <f t="shared" si="6"/>
        <v>691</v>
      </c>
      <c r="P11" s="13">
        <f t="shared" si="6"/>
        <v>90</v>
      </c>
      <c r="Q11" s="13">
        <f t="shared" si="6"/>
        <v>50</v>
      </c>
      <c r="R11" s="13">
        <f t="shared" si="6"/>
        <v>130</v>
      </c>
      <c r="S11" s="13">
        <f t="shared" si="6"/>
        <v>360</v>
      </c>
      <c r="T11" s="13">
        <f t="shared" si="6"/>
        <v>496</v>
      </c>
      <c r="U11" s="20"/>
      <c r="V11" s="24">
        <v>24.028268551236749</v>
      </c>
      <c r="W11" s="24">
        <v>17.029702970297031</v>
      </c>
      <c r="X11" s="24">
        <v>2.9785232795108953</v>
      </c>
      <c r="Y11" s="24">
        <v>7.2552210469216174</v>
      </c>
      <c r="Z11" s="24">
        <v>34.439834024896264</v>
      </c>
      <c r="AA11" s="24">
        <v>29.203964194373398</v>
      </c>
      <c r="AB11" s="24">
        <v>26.617501239464552</v>
      </c>
      <c r="AC11" s="24">
        <v>7.1846825913188956</v>
      </c>
      <c r="AD11" s="24">
        <v>18.536140919214418</v>
      </c>
      <c r="AE11" s="24">
        <v>13.222947761194028</v>
      </c>
      <c r="AF11" s="24">
        <f t="shared" si="0"/>
        <v>11.12031133559659</v>
      </c>
      <c r="AG11" s="24">
        <f t="shared" si="1"/>
        <v>9.6450719092228514</v>
      </c>
      <c r="AH11" s="24">
        <f t="shared" si="2"/>
        <v>5.0263477908390763</v>
      </c>
      <c r="AI11" s="24">
        <f t="shared" si="3"/>
        <v>10.314972383937901</v>
      </c>
      <c r="AJ11" s="24">
        <f t="shared" si="4"/>
        <v>1.5303519809556199</v>
      </c>
      <c r="AK11" s="24">
        <f t="shared" si="5"/>
        <v>0.86340873769642557</v>
      </c>
      <c r="AL11" s="24">
        <f>R11/R$13*100</f>
        <v>1.8315018315018317</v>
      </c>
      <c r="AM11" s="24">
        <f>S11/S$13*100</f>
        <v>5.1539012168933436</v>
      </c>
      <c r="AN11" s="24">
        <f>T11/T$13*100</f>
        <v>8.892076012907852</v>
      </c>
      <c r="AO11" s="24"/>
      <c r="AP11" s="13">
        <f>AP13-AP7-AP8-AP9-AP10</f>
        <v>351</v>
      </c>
      <c r="AQ11" s="13">
        <f>AQ13-SUM(AQ7:AQ10)</f>
        <v>298</v>
      </c>
      <c r="AR11" s="24"/>
      <c r="AS11" s="24">
        <f>AP11/AP13*100</f>
        <v>6.7852310071525226</v>
      </c>
      <c r="AT11" s="24">
        <f>AQ11/AQ13*100</f>
        <v>8.6002886002886001</v>
      </c>
      <c r="AU11" s="24"/>
      <c r="AV11" s="25" t="s">
        <v>18</v>
      </c>
    </row>
    <row r="12" spans="1:50" s="17" customFormat="1" x14ac:dyDescent="0.25">
      <c r="A12" s="14"/>
      <c r="B12" s="13"/>
      <c r="C12" s="13"/>
      <c r="D12" s="13"/>
      <c r="E12" s="13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0"/>
      <c r="V12" s="20"/>
      <c r="W12" s="20"/>
      <c r="X12" s="29"/>
      <c r="Y12" s="29"/>
      <c r="Z12" s="29"/>
      <c r="AA12" s="29"/>
      <c r="AB12" s="29"/>
      <c r="AC12" s="29"/>
      <c r="AD12" s="29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R12" s="20"/>
      <c r="AS12" s="24"/>
      <c r="AT12" s="24"/>
      <c r="AU12" s="20"/>
      <c r="AV12" s="30"/>
    </row>
    <row r="13" spans="1:50" s="17" customFormat="1" x14ac:dyDescent="0.25">
      <c r="A13" s="31" t="s">
        <v>19</v>
      </c>
      <c r="B13" s="32">
        <v>622</v>
      </c>
      <c r="C13" s="32">
        <v>745</v>
      </c>
      <c r="D13" s="32">
        <v>19137</v>
      </c>
      <c r="E13" s="32">
        <v>14748</v>
      </c>
      <c r="F13" s="32">
        <v>6266</v>
      </c>
      <c r="G13" s="32">
        <v>6256</v>
      </c>
      <c r="H13" s="32">
        <v>16136</v>
      </c>
      <c r="I13" s="32">
        <v>10759</v>
      </c>
      <c r="J13" s="32">
        <v>9878</v>
      </c>
      <c r="K13" s="32">
        <v>8576</v>
      </c>
      <c r="L13" s="32">
        <v>12077</v>
      </c>
      <c r="M13" s="32">
        <v>7579</v>
      </c>
      <c r="N13" s="32">
        <v>7401</v>
      </c>
      <c r="O13" s="32">
        <v>6699</v>
      </c>
      <c r="P13" s="32">
        <v>5881</v>
      </c>
      <c r="Q13" s="32">
        <v>5791</v>
      </c>
      <c r="R13" s="32">
        <v>7098</v>
      </c>
      <c r="S13" s="32">
        <v>6985</v>
      </c>
      <c r="T13" s="32">
        <v>5578</v>
      </c>
      <c r="U13" s="33"/>
      <c r="V13" s="34">
        <v>100</v>
      </c>
      <c r="W13" s="34">
        <v>100</v>
      </c>
      <c r="X13" s="34">
        <v>100</v>
      </c>
      <c r="Y13" s="34">
        <v>100</v>
      </c>
      <c r="Z13" s="34">
        <v>100</v>
      </c>
      <c r="AA13" s="34">
        <v>100</v>
      </c>
      <c r="AB13" s="34">
        <v>100</v>
      </c>
      <c r="AC13" s="34">
        <v>100</v>
      </c>
      <c r="AD13" s="34">
        <v>100</v>
      </c>
      <c r="AE13" s="34">
        <v>100</v>
      </c>
      <c r="AF13" s="34">
        <v>100</v>
      </c>
      <c r="AG13" s="34">
        <v>100</v>
      </c>
      <c r="AH13" s="34">
        <v>100</v>
      </c>
      <c r="AI13" s="34">
        <v>100</v>
      </c>
      <c r="AJ13" s="34">
        <v>100</v>
      </c>
      <c r="AK13" s="34">
        <v>100</v>
      </c>
      <c r="AL13" s="34">
        <v>100</v>
      </c>
      <c r="AM13" s="34">
        <v>100</v>
      </c>
      <c r="AN13" s="34">
        <v>100</v>
      </c>
      <c r="AO13" s="34"/>
      <c r="AP13" s="32">
        <v>5173</v>
      </c>
      <c r="AQ13" s="32">
        <v>3465</v>
      </c>
      <c r="AR13" s="34"/>
      <c r="AS13" s="34">
        <v>100</v>
      </c>
      <c r="AT13" s="34">
        <v>100</v>
      </c>
      <c r="AU13" s="34"/>
      <c r="AV13" s="35" t="s">
        <v>20</v>
      </c>
    </row>
    <row r="14" spans="1:50" s="17" customFormat="1" x14ac:dyDescent="0.25">
      <c r="A14" s="14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36"/>
      <c r="AU14" s="20"/>
      <c r="AV14" s="21" t="s">
        <v>22</v>
      </c>
    </row>
    <row r="15" spans="1:50" s="17" customFormat="1" x14ac:dyDescent="0.25">
      <c r="A15" s="23" t="s">
        <v>9</v>
      </c>
      <c r="B15" s="13">
        <v>0</v>
      </c>
      <c r="C15" s="13">
        <v>0</v>
      </c>
      <c r="D15" s="13">
        <v>2</v>
      </c>
      <c r="E15" s="13">
        <v>8</v>
      </c>
      <c r="F15" s="13">
        <v>3</v>
      </c>
      <c r="G15" s="13">
        <v>53</v>
      </c>
      <c r="H15" s="13">
        <v>19</v>
      </c>
      <c r="I15" s="13">
        <v>0</v>
      </c>
      <c r="J15" s="13">
        <v>2</v>
      </c>
      <c r="K15" s="13">
        <v>4</v>
      </c>
      <c r="L15" s="13">
        <v>6</v>
      </c>
      <c r="M15" s="13">
        <v>8</v>
      </c>
      <c r="N15" s="13">
        <v>21</v>
      </c>
      <c r="O15" s="13">
        <v>16</v>
      </c>
      <c r="P15" s="13">
        <v>8</v>
      </c>
      <c r="Q15" s="13">
        <v>1</v>
      </c>
      <c r="R15" s="13">
        <v>13</v>
      </c>
      <c r="S15" s="13">
        <v>1</v>
      </c>
      <c r="T15" s="13">
        <v>27</v>
      </c>
      <c r="U15" s="20"/>
      <c r="V15" s="24">
        <v>0</v>
      </c>
      <c r="W15" s="24">
        <v>0</v>
      </c>
      <c r="X15" s="24">
        <v>8.7912087912087905E-2</v>
      </c>
      <c r="Y15" s="24">
        <v>0.30721966205837176</v>
      </c>
      <c r="Z15" s="24">
        <v>0.14705882352941177</v>
      </c>
      <c r="AA15" s="24">
        <v>2.9072956664838179</v>
      </c>
      <c r="AB15" s="24">
        <v>0.74744295830055074</v>
      </c>
      <c r="AC15" s="24">
        <v>0</v>
      </c>
      <c r="AD15" s="24">
        <v>6.1996280223186609E-2</v>
      </c>
      <c r="AE15" s="24">
        <v>7.6423385555980133E-2</v>
      </c>
      <c r="AF15" s="24">
        <f>L15/L$41*100</f>
        <v>0.11448196908986834</v>
      </c>
      <c r="AG15" s="24">
        <f>M15/M$41*100</f>
        <v>0.25690430314707768</v>
      </c>
      <c r="AH15" s="24">
        <f>N15/N$41*100</f>
        <v>0.66100094428706324</v>
      </c>
      <c r="AI15" s="24">
        <f>O15/O$41*100</f>
        <v>0.40650406504065045</v>
      </c>
      <c r="AJ15" s="24">
        <f>P15/P$41*100</f>
        <v>0.23303233323623651</v>
      </c>
      <c r="AK15" s="24">
        <f>Q15/Q$41*100</f>
        <v>3.1725888324873094E-2</v>
      </c>
      <c r="AL15" s="24">
        <f>R15/R$41*100</f>
        <v>0.28144620047629354</v>
      </c>
      <c r="AM15" s="24">
        <f>S15/S$41*100</f>
        <v>2.0496003279360527E-2</v>
      </c>
      <c r="AN15" s="24">
        <f>T15/T$41*100</f>
        <v>0.47627447521608746</v>
      </c>
      <c r="AO15" s="24"/>
      <c r="AP15" s="13">
        <v>1</v>
      </c>
      <c r="AQ15" s="13">
        <v>27</v>
      </c>
      <c r="AR15" s="24"/>
      <c r="AS15" s="24">
        <f>AP15/$AP$21*100</f>
        <v>2.7824151363383419E-2</v>
      </c>
      <c r="AT15" s="24">
        <f>AQ15/$AQ$21*100</f>
        <v>0.6719761075161772</v>
      </c>
      <c r="AU15" s="24"/>
      <c r="AV15" s="25" t="s">
        <v>10</v>
      </c>
    </row>
    <row r="16" spans="1:50" s="17" customFormat="1" x14ac:dyDescent="0.25">
      <c r="A16" s="23" t="s">
        <v>11</v>
      </c>
      <c r="B16" s="13">
        <v>0</v>
      </c>
      <c r="C16" s="13">
        <v>1</v>
      </c>
      <c r="D16" s="13">
        <v>343</v>
      </c>
      <c r="E16" s="13">
        <v>264</v>
      </c>
      <c r="F16" s="13">
        <v>254</v>
      </c>
      <c r="G16" s="13">
        <v>233</v>
      </c>
      <c r="H16" s="13">
        <v>298</v>
      </c>
      <c r="I16" s="13">
        <v>471</v>
      </c>
      <c r="J16" s="13">
        <v>750</v>
      </c>
      <c r="K16" s="13">
        <v>2985</v>
      </c>
      <c r="L16" s="13">
        <v>1869</v>
      </c>
      <c r="M16" s="13">
        <v>1094</v>
      </c>
      <c r="N16" s="13">
        <v>1007</v>
      </c>
      <c r="O16" s="13">
        <v>831</v>
      </c>
      <c r="P16" s="13">
        <v>734</v>
      </c>
      <c r="Q16" s="13">
        <v>692</v>
      </c>
      <c r="R16" s="13">
        <v>1004</v>
      </c>
      <c r="S16" s="13">
        <v>932</v>
      </c>
      <c r="T16" s="13">
        <v>963</v>
      </c>
      <c r="U16" s="20"/>
      <c r="V16" s="24">
        <v>0</v>
      </c>
      <c r="W16" s="24">
        <v>0.19801980198019803</v>
      </c>
      <c r="X16" s="24">
        <v>15.076923076923077</v>
      </c>
      <c r="Y16" s="24">
        <v>10.138248847926267</v>
      </c>
      <c r="Z16" s="24">
        <v>12.450980392156863</v>
      </c>
      <c r="AA16" s="24">
        <v>12.781130005485464</v>
      </c>
      <c r="AB16" s="24">
        <v>11.723052714398111</v>
      </c>
      <c r="AC16" s="24">
        <v>10.867558837101985</v>
      </c>
      <c r="AD16" s="24">
        <v>23.248605083694979</v>
      </c>
      <c r="AE16" s="24">
        <v>57.030951471150168</v>
      </c>
      <c r="AF16" s="24">
        <f>L16/L$41*100</f>
        <v>35.661133371493989</v>
      </c>
      <c r="AG16" s="24">
        <f>M16/M$41*100</f>
        <v>35.131663455362876</v>
      </c>
      <c r="AH16" s="24">
        <f>N16/N$41*100</f>
        <v>31.696569090336794</v>
      </c>
      <c r="AI16" s="24">
        <f>O16/O$41*100</f>
        <v>21.112804878048781</v>
      </c>
      <c r="AJ16" s="24">
        <f>P16/P$41*100</f>
        <v>21.380716574424703</v>
      </c>
      <c r="AK16" s="24">
        <f>Q16/Q$41*100</f>
        <v>21.954314720812182</v>
      </c>
      <c r="AL16" s="24">
        <f>R16/R$41*100</f>
        <v>21.736306559861443</v>
      </c>
      <c r="AM16" s="24">
        <f>S16/S$41*100</f>
        <v>19.102275056364011</v>
      </c>
      <c r="AN16" s="24">
        <f>T16/T$41*100</f>
        <v>16.987122949373788</v>
      </c>
      <c r="AO16" s="24"/>
      <c r="AP16" s="13">
        <v>610</v>
      </c>
      <c r="AQ16" s="13">
        <v>664</v>
      </c>
      <c r="AR16" s="24"/>
      <c r="AS16" s="24">
        <f>AP16/$AP$21*100</f>
        <v>16.972732331663885</v>
      </c>
      <c r="AT16" s="24">
        <f>AQ16/$AQ$21*100</f>
        <v>16.52563464410154</v>
      </c>
      <c r="AU16" s="24"/>
      <c r="AV16" s="25" t="s">
        <v>12</v>
      </c>
    </row>
    <row r="17" spans="1:48" s="17" customFormat="1" x14ac:dyDescent="0.25">
      <c r="A17" s="23" t="s">
        <v>13</v>
      </c>
      <c r="B17" s="13">
        <v>85</v>
      </c>
      <c r="C17" s="13">
        <v>350</v>
      </c>
      <c r="D17" s="13">
        <v>230</v>
      </c>
      <c r="E17" s="13">
        <v>1382</v>
      </c>
      <c r="F17" s="13">
        <v>281</v>
      </c>
      <c r="G17" s="13">
        <v>444</v>
      </c>
      <c r="H17" s="13">
        <v>517</v>
      </c>
      <c r="I17" s="13">
        <v>2742</v>
      </c>
      <c r="J17" s="13">
        <v>1086</v>
      </c>
      <c r="K17" s="13">
        <v>667</v>
      </c>
      <c r="L17" s="13">
        <v>850</v>
      </c>
      <c r="M17" s="13">
        <v>515</v>
      </c>
      <c r="N17" s="13">
        <v>390</v>
      </c>
      <c r="O17" s="13">
        <v>533</v>
      </c>
      <c r="P17" s="13">
        <v>635</v>
      </c>
      <c r="Q17" s="13">
        <v>437</v>
      </c>
      <c r="R17" s="13">
        <v>921</v>
      </c>
      <c r="S17" s="13">
        <v>860</v>
      </c>
      <c r="T17" s="13">
        <v>479</v>
      </c>
      <c r="U17" s="20"/>
      <c r="V17" s="24">
        <v>30.03533568904594</v>
      </c>
      <c r="W17" s="24">
        <v>69.306930693069305</v>
      </c>
      <c r="X17" s="24">
        <v>10.109890109890109</v>
      </c>
      <c r="Y17" s="24">
        <v>53.072196620583725</v>
      </c>
      <c r="Z17" s="24">
        <v>13.774509803921569</v>
      </c>
      <c r="AA17" s="24">
        <v>24.355458036204059</v>
      </c>
      <c r="AB17" s="24">
        <v>20.338316286388668</v>
      </c>
      <c r="AC17" s="24">
        <v>63.267189663128754</v>
      </c>
      <c r="AD17" s="24">
        <v>33.663980161190324</v>
      </c>
      <c r="AE17" s="24">
        <v>12.743599541459686</v>
      </c>
      <c r="AF17" s="24">
        <f>L17/L$41*100</f>
        <v>16.218278954398016</v>
      </c>
      <c r="AG17" s="24">
        <f>M17/M$41*100</f>
        <v>16.538214515093127</v>
      </c>
      <c r="AH17" s="24">
        <f>N17/N$41*100</f>
        <v>12.275731822474032</v>
      </c>
      <c r="AI17" s="24">
        <f>O17/O$41*100</f>
        <v>13.541666666666666</v>
      </c>
      <c r="AJ17" s="24">
        <f>P17/P$41*100</f>
        <v>18.496941450626274</v>
      </c>
      <c r="AK17" s="24">
        <f>Q17/Q$41*100</f>
        <v>13.864213197969544</v>
      </c>
      <c r="AL17" s="24">
        <f>R17/R$41*100</f>
        <v>19.939380818358952</v>
      </c>
      <c r="AM17" s="24">
        <f>S17/S$41*100</f>
        <v>17.626562820250051</v>
      </c>
      <c r="AN17" s="24">
        <f>T17/T$41*100</f>
        <v>8.4494619862409603</v>
      </c>
      <c r="AO17" s="24"/>
      <c r="AP17" s="26">
        <v>696</v>
      </c>
      <c r="AQ17" s="26">
        <v>334</v>
      </c>
      <c r="AR17" s="24"/>
      <c r="AS17" s="24">
        <f t="shared" ref="AS17:AS19" si="7">AP17/$AP$21*100</f>
        <v>19.365609348914859</v>
      </c>
      <c r="AT17" s="24">
        <f t="shared" ref="AT17:AT19" si="8">AQ17/$AQ$21*100</f>
        <v>8.3125933300149324</v>
      </c>
      <c r="AU17" s="24"/>
      <c r="AV17" s="25" t="s">
        <v>14</v>
      </c>
    </row>
    <row r="18" spans="1:48" s="17" customFormat="1" x14ac:dyDescent="0.25">
      <c r="A18" s="23" t="s">
        <v>15</v>
      </c>
      <c r="B18" s="13">
        <v>197</v>
      </c>
      <c r="C18" s="13">
        <v>148</v>
      </c>
      <c r="D18" s="13">
        <v>1700</v>
      </c>
      <c r="E18" s="13">
        <v>948</v>
      </c>
      <c r="F18" s="13">
        <v>1485</v>
      </c>
      <c r="G18" s="13">
        <v>1072</v>
      </c>
      <c r="H18" s="13">
        <v>1579</v>
      </c>
      <c r="I18" s="13">
        <v>1069</v>
      </c>
      <c r="J18" s="13">
        <v>1305</v>
      </c>
      <c r="K18" s="13">
        <v>1420</v>
      </c>
      <c r="L18" s="13">
        <v>2399</v>
      </c>
      <c r="M18" s="13">
        <v>1447</v>
      </c>
      <c r="N18" s="13">
        <v>1741</v>
      </c>
      <c r="O18" s="13">
        <v>2169</v>
      </c>
      <c r="P18" s="13">
        <v>2023</v>
      </c>
      <c r="Q18" s="13">
        <v>1639</v>
      </c>
      <c r="R18" s="13">
        <v>2588</v>
      </c>
      <c r="S18" s="13">
        <v>3004</v>
      </c>
      <c r="T18" s="13">
        <v>3942</v>
      </c>
      <c r="U18" s="20"/>
      <c r="V18" s="24">
        <v>69.611307420494697</v>
      </c>
      <c r="W18" s="24">
        <v>29.306930693069305</v>
      </c>
      <c r="X18" s="24">
        <v>74.72527472527473</v>
      </c>
      <c r="Y18" s="24">
        <v>36.405529953917046</v>
      </c>
      <c r="Z18" s="24">
        <v>72.794117647058826</v>
      </c>
      <c r="AA18" s="24">
        <v>58.80416895227647</v>
      </c>
      <c r="AB18" s="24">
        <v>62.11644374508262</v>
      </c>
      <c r="AC18" s="24">
        <v>24.665436086755886</v>
      </c>
      <c r="AD18" s="24">
        <v>40.452572845629263</v>
      </c>
      <c r="AE18" s="24">
        <v>27.130301872372947</v>
      </c>
      <c r="AF18" s="24">
        <f>L18/L$41*100</f>
        <v>45.77370730776569</v>
      </c>
      <c r="AG18" s="24">
        <f>M18/M$41*100</f>
        <v>46.467565831727683</v>
      </c>
      <c r="AH18" s="24">
        <f>N18/N$41*100</f>
        <v>54.800125904941765</v>
      </c>
      <c r="AI18" s="24">
        <f>O18/O$41*100</f>
        <v>55.106707317073166</v>
      </c>
      <c r="AJ18" s="24">
        <f>P18/P$41*100</f>
        <v>58.928051267113311</v>
      </c>
      <c r="AK18" s="24">
        <f>Q18/Q$41*100</f>
        <v>51.998730964467008</v>
      </c>
      <c r="AL18" s="24">
        <f>R18/R$41*100</f>
        <v>56.029443602511364</v>
      </c>
      <c r="AM18" s="24">
        <f>S18/S$41*100</f>
        <v>61.569993851199015</v>
      </c>
      <c r="AN18" s="24">
        <f>T18/T$41*100</f>
        <v>69.536073381548775</v>
      </c>
      <c r="AO18" s="24"/>
      <c r="AP18" s="13">
        <v>2216</v>
      </c>
      <c r="AQ18" s="13">
        <v>2754</v>
      </c>
      <c r="AR18" s="24"/>
      <c r="AS18" s="24">
        <f>AP18/$AP$21*100</f>
        <v>61.658319421257659</v>
      </c>
      <c r="AT18" s="24">
        <f t="shared" si="8"/>
        <v>68.541562966650076</v>
      </c>
      <c r="AU18" s="24"/>
      <c r="AV18" s="25" t="s">
        <v>16</v>
      </c>
    </row>
    <row r="19" spans="1:48" s="17" customFormat="1" x14ac:dyDescent="0.25">
      <c r="A19" s="23" t="s">
        <v>17</v>
      </c>
      <c r="B19" s="13">
        <v>1</v>
      </c>
      <c r="C19" s="13">
        <v>6</v>
      </c>
      <c r="D19" s="13">
        <v>0</v>
      </c>
      <c r="E19" s="13">
        <v>2</v>
      </c>
      <c r="F19" s="13">
        <v>17</v>
      </c>
      <c r="G19" s="13">
        <v>21</v>
      </c>
      <c r="H19" s="13">
        <v>129</v>
      </c>
      <c r="I19" s="13">
        <v>52</v>
      </c>
      <c r="J19" s="13">
        <v>83</v>
      </c>
      <c r="K19" s="13">
        <v>158</v>
      </c>
      <c r="L19" s="13">
        <v>117</v>
      </c>
      <c r="M19" s="13">
        <f t="shared" ref="M19:Q19" si="9">+M21-M18-M17-M16-M15</f>
        <v>50</v>
      </c>
      <c r="N19" s="13">
        <f t="shared" si="9"/>
        <v>18</v>
      </c>
      <c r="O19" s="13">
        <f t="shared" si="9"/>
        <v>387</v>
      </c>
      <c r="P19" s="13">
        <f t="shared" si="9"/>
        <v>33</v>
      </c>
      <c r="Q19" s="13">
        <f t="shared" si="9"/>
        <v>383</v>
      </c>
      <c r="R19" s="13">
        <f>+R21-R18-R17-R16-R15</f>
        <v>93</v>
      </c>
      <c r="S19" s="13">
        <f>+S21-S18-S17-S16-S15</f>
        <v>82</v>
      </c>
      <c r="T19" s="13">
        <f>+T21-T18-T17-T16-T15</f>
        <v>258</v>
      </c>
      <c r="U19" s="20"/>
      <c r="V19" s="24">
        <v>0.35335689045936397</v>
      </c>
      <c r="W19" s="24">
        <v>1.1881188118811881</v>
      </c>
      <c r="X19" s="24">
        <v>0</v>
      </c>
      <c r="Y19" s="24">
        <v>7.6804915514592939E-2</v>
      </c>
      <c r="Z19" s="24">
        <v>0.83333333333333337</v>
      </c>
      <c r="AA19" s="24">
        <v>1.151947339550192</v>
      </c>
      <c r="AB19" s="24">
        <v>5.0747442958300555</v>
      </c>
      <c r="AC19" s="24">
        <v>1.1998154130133827</v>
      </c>
      <c r="AD19" s="24">
        <v>2.5728456292622446</v>
      </c>
      <c r="AE19" s="24">
        <v>3.0187237294612155</v>
      </c>
      <c r="AF19" s="24">
        <f>L19/L$41*100</f>
        <v>2.2323983972524326</v>
      </c>
      <c r="AG19" s="24">
        <f>M19/M$41*100</f>
        <v>1.605651894669236</v>
      </c>
      <c r="AH19" s="24">
        <f>N19/N$41*100</f>
        <v>0.56657223796033995</v>
      </c>
      <c r="AI19" s="24">
        <f>O19/O$41*100</f>
        <v>9.8323170731707314</v>
      </c>
      <c r="AJ19" s="24">
        <f>P19/P$41*100</f>
        <v>0.96125837459947561</v>
      </c>
      <c r="AK19" s="24">
        <f>Q19/Q$41*100</f>
        <v>12.151015228426395</v>
      </c>
      <c r="AL19" s="24">
        <f>R19/R$41*100</f>
        <v>2.0134228187919461</v>
      </c>
      <c r="AM19" s="24">
        <f>S19/S$41*100</f>
        <v>1.680672268907563</v>
      </c>
      <c r="AN19" s="24">
        <f>T19/T$41*100</f>
        <v>4.5510672076203917</v>
      </c>
      <c r="AO19" s="24"/>
      <c r="AP19" s="13">
        <f>AP21-AP15-AP16-AP17-AP18</f>
        <v>71</v>
      </c>
      <c r="AQ19" s="13">
        <f>AQ21-SUM(AQ15:AQ18)</f>
        <v>239</v>
      </c>
      <c r="AR19" s="24"/>
      <c r="AS19" s="24">
        <f t="shared" si="7"/>
        <v>1.9755147468002225</v>
      </c>
      <c r="AT19" s="24">
        <f t="shared" si="8"/>
        <v>5.9482329517172721</v>
      </c>
      <c r="AU19" s="24"/>
      <c r="AV19" s="25" t="s">
        <v>18</v>
      </c>
    </row>
    <row r="20" spans="1:48" s="17" customFormat="1" x14ac:dyDescent="0.25">
      <c r="A20" s="14"/>
      <c r="B20" s="20"/>
      <c r="C20" s="20"/>
      <c r="D20" s="13"/>
      <c r="E20" s="13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0"/>
      <c r="V20" s="20"/>
      <c r="W20" s="20"/>
      <c r="X20" s="29"/>
      <c r="Y20" s="29"/>
      <c r="Z20" s="29"/>
      <c r="AA20" s="29"/>
      <c r="AB20" s="29"/>
      <c r="AC20" s="29"/>
      <c r="AD20" s="29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9"/>
      <c r="AT20" s="29"/>
      <c r="AU20" s="24"/>
      <c r="AV20" s="30"/>
    </row>
    <row r="21" spans="1:48" s="17" customFormat="1" x14ac:dyDescent="0.25">
      <c r="A21" s="31" t="s">
        <v>19</v>
      </c>
      <c r="B21" s="32">
        <v>283</v>
      </c>
      <c r="C21" s="32">
        <v>505</v>
      </c>
      <c r="D21" s="32">
        <v>2275</v>
      </c>
      <c r="E21" s="32">
        <v>2604</v>
      </c>
      <c r="F21" s="32">
        <v>2040</v>
      </c>
      <c r="G21" s="32">
        <v>1823</v>
      </c>
      <c r="H21" s="32">
        <v>2542</v>
      </c>
      <c r="I21" s="32">
        <v>4334</v>
      </c>
      <c r="J21" s="32">
        <v>3226</v>
      </c>
      <c r="K21" s="32">
        <v>5234</v>
      </c>
      <c r="L21" s="32">
        <v>5241</v>
      </c>
      <c r="M21" s="32">
        <v>3114</v>
      </c>
      <c r="N21" s="32">
        <v>3177</v>
      </c>
      <c r="O21" s="32">
        <v>3936</v>
      </c>
      <c r="P21" s="32">
        <v>3433</v>
      </c>
      <c r="Q21" s="32">
        <v>3152</v>
      </c>
      <c r="R21" s="32">
        <v>4619</v>
      </c>
      <c r="S21" s="32">
        <v>4879</v>
      </c>
      <c r="T21" s="32">
        <v>5669</v>
      </c>
      <c r="U21" s="33"/>
      <c r="V21" s="34">
        <v>100</v>
      </c>
      <c r="W21" s="34">
        <v>100</v>
      </c>
      <c r="X21" s="34">
        <v>100</v>
      </c>
      <c r="Y21" s="34">
        <v>100</v>
      </c>
      <c r="Z21" s="34">
        <v>100</v>
      </c>
      <c r="AA21" s="34">
        <v>100</v>
      </c>
      <c r="AB21" s="34">
        <v>100</v>
      </c>
      <c r="AC21" s="34">
        <v>100</v>
      </c>
      <c r="AD21" s="34">
        <v>100</v>
      </c>
      <c r="AE21" s="34">
        <v>100</v>
      </c>
      <c r="AF21" s="34">
        <v>100</v>
      </c>
      <c r="AG21" s="34">
        <v>100</v>
      </c>
      <c r="AH21" s="34">
        <v>100</v>
      </c>
      <c r="AI21" s="34">
        <v>100</v>
      </c>
      <c r="AJ21" s="34">
        <v>100</v>
      </c>
      <c r="AK21" s="34">
        <v>100</v>
      </c>
      <c r="AL21" s="34">
        <v>100</v>
      </c>
      <c r="AM21" s="34">
        <v>101</v>
      </c>
      <c r="AN21" s="34"/>
      <c r="AO21" s="34"/>
      <c r="AP21" s="32">
        <v>3594</v>
      </c>
      <c r="AQ21" s="32">
        <v>4018</v>
      </c>
      <c r="AR21" s="34"/>
      <c r="AS21" s="34">
        <v>100</v>
      </c>
      <c r="AT21" s="34">
        <v>100</v>
      </c>
      <c r="AU21" s="34"/>
      <c r="AV21" s="35" t="s">
        <v>20</v>
      </c>
    </row>
    <row r="22" spans="1:48" s="17" customFormat="1" x14ac:dyDescent="0.25">
      <c r="A22" s="1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20"/>
      <c r="V22" s="24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24"/>
      <c r="AN22" s="24"/>
      <c r="AO22" s="24"/>
      <c r="AP22" s="24"/>
      <c r="AQ22" s="24"/>
      <c r="AR22" s="24"/>
      <c r="AS22" s="24"/>
      <c r="AT22" s="20"/>
      <c r="AU22" s="24"/>
      <c r="AV22" s="30"/>
    </row>
    <row r="23" spans="1:48" s="17" customFormat="1" ht="33" customHeight="1" x14ac:dyDescent="0.25">
      <c r="A23" s="38" t="s">
        <v>23</v>
      </c>
      <c r="B23" s="59" t="s">
        <v>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39"/>
      <c r="V23" s="60" t="s">
        <v>35</v>
      </c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40"/>
      <c r="AP23" s="55" t="str">
        <f>AP3</f>
        <v>Ocak-Eylül</v>
      </c>
      <c r="AQ23" s="55"/>
      <c r="AR23" s="41"/>
      <c r="AS23" s="56" t="s">
        <v>36</v>
      </c>
      <c r="AT23" s="56"/>
      <c r="AU23" s="41"/>
      <c r="AV23" s="21" t="s">
        <v>24</v>
      </c>
    </row>
    <row r="24" spans="1:48" s="17" customFormat="1" ht="15" customHeight="1" x14ac:dyDescent="0.25">
      <c r="A24" s="14"/>
      <c r="B24" s="54"/>
      <c r="C24" s="54"/>
      <c r="D24" s="5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51"/>
      <c r="T24" s="53"/>
      <c r="U24" s="4"/>
      <c r="V24" s="54"/>
      <c r="W24" s="54"/>
      <c r="X24" s="5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51"/>
      <c r="AN24" s="53"/>
      <c r="AO24" s="51"/>
      <c r="AP24" s="54" t="str">
        <f>AP4</f>
        <v>January-September</v>
      </c>
      <c r="AQ24" s="54"/>
      <c r="AR24" s="15"/>
      <c r="AS24" s="54" t="s">
        <v>37</v>
      </c>
      <c r="AT24" s="54"/>
      <c r="AU24" s="15"/>
      <c r="AV24" s="30"/>
    </row>
    <row r="25" spans="1:48" s="17" customFormat="1" x14ac:dyDescent="0.25">
      <c r="A25" s="14"/>
      <c r="B25" s="18">
        <v>2002</v>
      </c>
      <c r="C25" s="18">
        <v>2003</v>
      </c>
      <c r="D25" s="18">
        <v>2007</v>
      </c>
      <c r="E25" s="18">
        <v>2008</v>
      </c>
      <c r="F25" s="18">
        <v>2009</v>
      </c>
      <c r="G25" s="18">
        <v>2010</v>
      </c>
      <c r="H25" s="18">
        <v>2011</v>
      </c>
      <c r="I25" s="18">
        <v>2012</v>
      </c>
      <c r="J25" s="18">
        <v>2013</v>
      </c>
      <c r="K25" s="18">
        <v>2014</v>
      </c>
      <c r="L25" s="18">
        <v>2015</v>
      </c>
      <c r="M25" s="18">
        <v>2016</v>
      </c>
      <c r="N25" s="18">
        <v>2017</v>
      </c>
      <c r="O25" s="18">
        <v>2018</v>
      </c>
      <c r="P25" s="18">
        <v>2019</v>
      </c>
      <c r="Q25" s="18">
        <v>2020</v>
      </c>
      <c r="R25" s="18">
        <v>2021</v>
      </c>
      <c r="S25" s="18">
        <v>2022</v>
      </c>
      <c r="T25" s="18">
        <v>2023</v>
      </c>
      <c r="U25" s="18"/>
      <c r="V25" s="18">
        <v>2002</v>
      </c>
      <c r="W25" s="18">
        <v>2003</v>
      </c>
      <c r="X25" s="18">
        <v>2007</v>
      </c>
      <c r="Y25" s="18">
        <v>2008</v>
      </c>
      <c r="Z25" s="18">
        <v>2009</v>
      </c>
      <c r="AA25" s="18">
        <v>2010</v>
      </c>
      <c r="AB25" s="18">
        <v>2011</v>
      </c>
      <c r="AC25" s="18">
        <v>2012</v>
      </c>
      <c r="AD25" s="18">
        <v>2013</v>
      </c>
      <c r="AE25" s="18">
        <v>2014</v>
      </c>
      <c r="AF25" s="18">
        <v>2015</v>
      </c>
      <c r="AG25" s="18">
        <v>2016</v>
      </c>
      <c r="AH25" s="18">
        <v>2017</v>
      </c>
      <c r="AI25" s="18">
        <v>2018</v>
      </c>
      <c r="AJ25" s="18">
        <v>2019</v>
      </c>
      <c r="AK25" s="18">
        <v>2020</v>
      </c>
      <c r="AL25" s="18">
        <v>2021</v>
      </c>
      <c r="AM25" s="18">
        <v>2022</v>
      </c>
      <c r="AN25" s="18">
        <v>2023</v>
      </c>
      <c r="AO25" s="18"/>
      <c r="AP25" s="18">
        <f>AP5</f>
        <v>2022</v>
      </c>
      <c r="AQ25" s="18">
        <f>AQ5</f>
        <v>2023</v>
      </c>
      <c r="AR25" s="18"/>
      <c r="AS25" s="18">
        <f>AP5</f>
        <v>2022</v>
      </c>
      <c r="AT25" s="18">
        <f>AQ5</f>
        <v>2023</v>
      </c>
      <c r="AU25" s="18"/>
      <c r="AV25" s="19"/>
    </row>
    <row r="26" spans="1:48" s="17" customFormat="1" x14ac:dyDescent="0.25">
      <c r="A26" s="14" t="s">
        <v>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30" t="s">
        <v>8</v>
      </c>
    </row>
    <row r="27" spans="1:48" s="17" customFormat="1" x14ac:dyDescent="0.25">
      <c r="A27" s="23" t="s">
        <v>25</v>
      </c>
      <c r="B27" s="13">
        <v>519</v>
      </c>
      <c r="C27" s="13">
        <v>625</v>
      </c>
      <c r="D27" s="42">
        <v>12974</v>
      </c>
      <c r="E27" s="42">
        <v>11368</v>
      </c>
      <c r="F27" s="42">
        <v>5248</v>
      </c>
      <c r="G27" s="42">
        <v>4939</v>
      </c>
      <c r="H27" s="42">
        <v>12587</v>
      </c>
      <c r="I27" s="42">
        <v>7927</v>
      </c>
      <c r="J27" s="42">
        <v>6424</v>
      </c>
      <c r="K27" s="42">
        <v>6369</v>
      </c>
      <c r="L27" s="42">
        <v>7980</v>
      </c>
      <c r="M27" s="42">
        <v>4899</v>
      </c>
      <c r="N27" s="42">
        <v>4927</v>
      </c>
      <c r="O27" s="42">
        <v>4326</v>
      </c>
      <c r="P27" s="42">
        <v>3617</v>
      </c>
      <c r="Q27" s="42">
        <v>3760</v>
      </c>
      <c r="R27" s="42">
        <v>4244</v>
      </c>
      <c r="S27" s="42">
        <v>5789</v>
      </c>
      <c r="T27" s="42">
        <v>3880</v>
      </c>
      <c r="U27" s="20"/>
      <c r="V27" s="24">
        <v>83.440514469453376</v>
      </c>
      <c r="W27" s="24">
        <v>83.892617449664428</v>
      </c>
      <c r="X27" s="24">
        <v>67.795370225218164</v>
      </c>
      <c r="Y27" s="24">
        <v>77.081638188228908</v>
      </c>
      <c r="Z27" s="24">
        <v>83.753590807532717</v>
      </c>
      <c r="AA27" s="24">
        <v>78.948209718670086</v>
      </c>
      <c r="AB27" s="24">
        <v>78.005701536936044</v>
      </c>
      <c r="AC27" s="24">
        <v>73.677851101403476</v>
      </c>
      <c r="AD27" s="24">
        <v>65.033407572383069</v>
      </c>
      <c r="AE27" s="24">
        <v>74.265391791044777</v>
      </c>
      <c r="AF27" s="24">
        <f t="shared" ref="AF27:AF31" si="10">L27/L$13*100</f>
        <v>66.076012254699009</v>
      </c>
      <c r="AG27" s="24">
        <f t="shared" ref="AG27:AG31" si="11">M27/M$13*100</f>
        <v>64.639134450455202</v>
      </c>
      <c r="AH27" s="24">
        <f t="shared" ref="AH27:AH31" si="12">N27/N$13*100</f>
        <v>66.572084853398195</v>
      </c>
      <c r="AI27" s="24">
        <f t="shared" ref="AI27:AI31" si="13">O27/O$13*100</f>
        <v>64.576802507836987</v>
      </c>
      <c r="AJ27" s="24">
        <f t="shared" ref="AJ27:AJ31" si="14">P27/P$13*100</f>
        <v>61.503145723516404</v>
      </c>
      <c r="AK27" s="24">
        <f t="shared" ref="AK27:AK31" si="15">Q27/Q$13*100</f>
        <v>64.928337074771193</v>
      </c>
      <c r="AL27" s="24">
        <f>R27/R$13*100</f>
        <v>59.791490560721329</v>
      </c>
      <c r="AM27" s="24">
        <f>S27/S$13*100</f>
        <v>82.877594846098773</v>
      </c>
      <c r="AN27" s="24">
        <f>T27/T$13*100</f>
        <v>69.558981713875951</v>
      </c>
      <c r="AO27" s="24"/>
      <c r="AP27" s="42">
        <v>4225</v>
      </c>
      <c r="AQ27" s="42">
        <v>2585</v>
      </c>
      <c r="AR27" s="24"/>
      <c r="AS27" s="24">
        <f>AP27/$AP$33*100</f>
        <v>81.674076937947035</v>
      </c>
      <c r="AT27" s="24">
        <f>AQ27/$AQ$33*100</f>
        <v>74.603174603174608</v>
      </c>
      <c r="AU27" s="24"/>
      <c r="AV27" s="25" t="s">
        <v>26</v>
      </c>
    </row>
    <row r="28" spans="1:48" s="17" customFormat="1" x14ac:dyDescent="0.25">
      <c r="A28" s="23" t="s">
        <v>27</v>
      </c>
      <c r="B28" s="13">
        <v>0</v>
      </c>
      <c r="C28" s="13">
        <v>0</v>
      </c>
      <c r="D28" s="42">
        <v>5</v>
      </c>
      <c r="E28" s="42">
        <v>82</v>
      </c>
      <c r="F28" s="42">
        <v>2</v>
      </c>
      <c r="G28" s="42">
        <v>0</v>
      </c>
      <c r="H28" s="42">
        <v>0</v>
      </c>
      <c r="I28" s="42">
        <v>0</v>
      </c>
      <c r="J28" s="42">
        <v>221</v>
      </c>
      <c r="K28" s="42">
        <v>42</v>
      </c>
      <c r="L28" s="42">
        <v>0</v>
      </c>
      <c r="M28" s="42">
        <v>0</v>
      </c>
      <c r="N28" s="42">
        <v>63</v>
      </c>
      <c r="O28" s="42">
        <v>24</v>
      </c>
      <c r="P28" s="42">
        <v>31</v>
      </c>
      <c r="Q28" s="42">
        <v>18</v>
      </c>
      <c r="R28" s="42">
        <v>2</v>
      </c>
      <c r="S28" s="42">
        <v>1</v>
      </c>
      <c r="T28" s="42">
        <v>9</v>
      </c>
      <c r="U28" s="20"/>
      <c r="V28" s="24">
        <v>0</v>
      </c>
      <c r="W28" s="24">
        <v>0</v>
      </c>
      <c r="X28" s="24">
        <v>2.6127397188692062E-2</v>
      </c>
      <c r="Y28" s="24">
        <v>0.55600759425006785</v>
      </c>
      <c r="Z28" s="24">
        <v>3.1918289179699966E-2</v>
      </c>
      <c r="AA28" s="24">
        <v>0</v>
      </c>
      <c r="AB28" s="24">
        <v>0</v>
      </c>
      <c r="AC28" s="24">
        <v>0</v>
      </c>
      <c r="AD28" s="24">
        <v>2.2372949989876494</v>
      </c>
      <c r="AE28" s="24">
        <v>0.48973880597014929</v>
      </c>
      <c r="AF28" s="24">
        <f t="shared" si="10"/>
        <v>0</v>
      </c>
      <c r="AG28" s="24">
        <f t="shared" si="11"/>
        <v>0</v>
      </c>
      <c r="AH28" s="24">
        <f t="shared" si="12"/>
        <v>0.85123631941629518</v>
      </c>
      <c r="AI28" s="24">
        <f t="shared" si="13"/>
        <v>0.35826242722794444</v>
      </c>
      <c r="AJ28" s="24">
        <f t="shared" si="14"/>
        <v>0.52712123788471354</v>
      </c>
      <c r="AK28" s="24">
        <f t="shared" si="15"/>
        <v>0.31082714557071317</v>
      </c>
      <c r="AL28" s="24">
        <f>R28/R$13*100</f>
        <v>2.817695125387433E-2</v>
      </c>
      <c r="AM28" s="24">
        <f>S28/S$13*100</f>
        <v>1.4316392269148175E-2</v>
      </c>
      <c r="AN28" s="24">
        <f>T28/T$13*100</f>
        <v>0.16134815346002152</v>
      </c>
      <c r="AO28" s="24"/>
      <c r="AP28" s="42">
        <v>1</v>
      </c>
      <c r="AQ28" s="42">
        <v>7</v>
      </c>
      <c r="AR28" s="24"/>
      <c r="AS28" s="24">
        <f t="shared" ref="AS28:AS31" si="16">AP28/$AP$33*100</f>
        <v>1.9331142470520007E-2</v>
      </c>
      <c r="AT28" s="24">
        <f t="shared" ref="AT28:AT31" si="17">AQ28/$AQ$33*100</f>
        <v>0.20202020202020202</v>
      </c>
      <c r="AU28" s="24"/>
      <c r="AV28" s="25" t="s">
        <v>28</v>
      </c>
    </row>
    <row r="29" spans="1:48" s="17" customFormat="1" x14ac:dyDescent="0.25">
      <c r="A29" s="23" t="s">
        <v>29</v>
      </c>
      <c r="B29" s="13">
        <v>9</v>
      </c>
      <c r="C29" s="13">
        <v>58</v>
      </c>
      <c r="D29" s="42">
        <v>4717</v>
      </c>
      <c r="E29" s="42">
        <v>951</v>
      </c>
      <c r="F29" s="42">
        <v>331</v>
      </c>
      <c r="G29" s="42">
        <v>384</v>
      </c>
      <c r="H29" s="42">
        <v>1484</v>
      </c>
      <c r="I29" s="42">
        <v>491</v>
      </c>
      <c r="J29" s="42">
        <v>343</v>
      </c>
      <c r="K29" s="42">
        <v>334</v>
      </c>
      <c r="L29" s="42">
        <v>1630</v>
      </c>
      <c r="M29" s="42">
        <v>411</v>
      </c>
      <c r="N29" s="42">
        <v>247</v>
      </c>
      <c r="O29" s="42">
        <v>471</v>
      </c>
      <c r="P29" s="42">
        <v>441</v>
      </c>
      <c r="Q29" s="42">
        <v>816</v>
      </c>
      <c r="R29" s="42">
        <v>1235</v>
      </c>
      <c r="S29" s="42">
        <v>328</v>
      </c>
      <c r="T29" s="42">
        <v>282</v>
      </c>
      <c r="U29" s="20"/>
      <c r="V29" s="24">
        <v>1.4469453376205788</v>
      </c>
      <c r="W29" s="24">
        <v>7.7852348993288594</v>
      </c>
      <c r="X29" s="24">
        <v>24.648586507812091</v>
      </c>
      <c r="Y29" s="24">
        <v>6.4483319772172507</v>
      </c>
      <c r="Z29" s="24">
        <v>5.2824768592403446</v>
      </c>
      <c r="AA29" s="24">
        <v>6.1381074168797953</v>
      </c>
      <c r="AB29" s="24">
        <v>9.1968269707486368</v>
      </c>
      <c r="AC29" s="24">
        <v>4.5636211543823775</v>
      </c>
      <c r="AD29" s="24">
        <v>3.4723628264830935</v>
      </c>
      <c r="AE29" s="24">
        <v>3.8945895522388057</v>
      </c>
      <c r="AF29" s="24">
        <f t="shared" si="10"/>
        <v>13.496729320195413</v>
      </c>
      <c r="AG29" s="24">
        <f t="shared" si="11"/>
        <v>5.422879007784668</v>
      </c>
      <c r="AH29" s="24">
        <f t="shared" si="12"/>
        <v>3.337386839616268</v>
      </c>
      <c r="AI29" s="24">
        <f t="shared" si="13"/>
        <v>7.0309001343484097</v>
      </c>
      <c r="AJ29" s="24">
        <f t="shared" si="14"/>
        <v>7.4987247066825375</v>
      </c>
      <c r="AK29" s="24">
        <f t="shared" si="15"/>
        <v>14.090830599205665</v>
      </c>
      <c r="AL29" s="24">
        <f>R29/R$13*100</f>
        <v>17.399267399267398</v>
      </c>
      <c r="AM29" s="24">
        <f>S29/S$13*100</f>
        <v>4.6957766642806016</v>
      </c>
      <c r="AN29" s="24">
        <f>T29/T$13*100</f>
        <v>5.0555754750806736</v>
      </c>
      <c r="AO29" s="24"/>
      <c r="AP29" s="42">
        <v>241</v>
      </c>
      <c r="AQ29" s="42">
        <v>139</v>
      </c>
      <c r="AR29" s="24"/>
      <c r="AS29" s="24">
        <f t="shared" si="16"/>
        <v>4.6588053353953214</v>
      </c>
      <c r="AT29" s="24">
        <f t="shared" si="17"/>
        <v>4.0115440115440117</v>
      </c>
      <c r="AU29" s="24"/>
      <c r="AV29" s="25" t="s">
        <v>30</v>
      </c>
    </row>
    <row r="30" spans="1:48" s="17" customFormat="1" x14ac:dyDescent="0.25">
      <c r="A30" s="23" t="s">
        <v>31</v>
      </c>
      <c r="B30" s="13">
        <v>70</v>
      </c>
      <c r="C30" s="13">
        <v>60</v>
      </c>
      <c r="D30" s="42">
        <v>1405</v>
      </c>
      <c r="E30" s="42">
        <v>2345</v>
      </c>
      <c r="F30" s="42">
        <v>673</v>
      </c>
      <c r="G30" s="42">
        <v>928</v>
      </c>
      <c r="H30" s="42">
        <v>2056</v>
      </c>
      <c r="I30" s="42">
        <v>2337</v>
      </c>
      <c r="J30" s="42">
        <v>2899</v>
      </c>
      <c r="K30" s="42">
        <v>1884</v>
      </c>
      <c r="L30" s="42">
        <v>2464</v>
      </c>
      <c r="M30" s="42">
        <v>2245</v>
      </c>
      <c r="N30" s="42">
        <v>1705</v>
      </c>
      <c r="O30" s="42">
        <v>1837</v>
      </c>
      <c r="P30" s="42">
        <v>1789</v>
      </c>
      <c r="Q30" s="42">
        <v>1197</v>
      </c>
      <c r="R30" s="42">
        <v>1617</v>
      </c>
      <c r="S30" s="42">
        <v>859</v>
      </c>
      <c r="T30" s="42">
        <v>1406</v>
      </c>
      <c r="U30" s="20"/>
      <c r="V30" s="24">
        <v>11.254019292604502</v>
      </c>
      <c r="W30" s="24">
        <v>8.0536912751677843</v>
      </c>
      <c r="X30" s="24">
        <v>7.3417986100224697</v>
      </c>
      <c r="Y30" s="24">
        <v>15.900461079468403</v>
      </c>
      <c r="Z30" s="24">
        <v>10.740504308969038</v>
      </c>
      <c r="AA30" s="24">
        <v>14.833759590792839</v>
      </c>
      <c r="AB30" s="24">
        <v>12.741695587506197</v>
      </c>
      <c r="AC30" s="24">
        <v>21.721349567803699</v>
      </c>
      <c r="AD30" s="24">
        <v>29.348046163190926</v>
      </c>
      <c r="AE30" s="24">
        <v>21.968283582089551</v>
      </c>
      <c r="AF30" s="24">
        <f t="shared" si="10"/>
        <v>20.402417818994785</v>
      </c>
      <c r="AG30" s="24">
        <f t="shared" si="11"/>
        <v>29.62132207415226</v>
      </c>
      <c r="AH30" s="24">
        <f t="shared" si="12"/>
        <v>23.037427374679098</v>
      </c>
      <c r="AI30" s="24">
        <f t="shared" si="13"/>
        <v>27.42200328407225</v>
      </c>
      <c r="AJ30" s="24">
        <f t="shared" si="14"/>
        <v>30.419996599217818</v>
      </c>
      <c r="AK30" s="24">
        <f t="shared" si="15"/>
        <v>20.670005180452424</v>
      </c>
      <c r="AL30" s="24">
        <f>R30/R$13*100</f>
        <v>22.781065088757398</v>
      </c>
      <c r="AM30" s="24">
        <f>S30/S$13*100</f>
        <v>12.297780959198281</v>
      </c>
      <c r="AN30" s="24">
        <f>T30/T$13*100</f>
        <v>25.206167084976695</v>
      </c>
      <c r="AO30" s="24"/>
      <c r="AP30" s="42">
        <v>698</v>
      </c>
      <c r="AQ30" s="42">
        <v>733</v>
      </c>
      <c r="AR30" s="24"/>
      <c r="AS30" s="24">
        <f t="shared" si="16"/>
        <v>13.493137444422965</v>
      </c>
      <c r="AT30" s="24">
        <f t="shared" si="17"/>
        <v>21.154401154401153</v>
      </c>
      <c r="AU30" s="24"/>
      <c r="AV30" s="25" t="s">
        <v>32</v>
      </c>
    </row>
    <row r="31" spans="1:48" s="17" customFormat="1" x14ac:dyDescent="0.25">
      <c r="A31" s="23" t="s">
        <v>17</v>
      </c>
      <c r="B31" s="13">
        <v>24</v>
      </c>
      <c r="C31" s="13">
        <v>2</v>
      </c>
      <c r="D31" s="13">
        <v>36</v>
      </c>
      <c r="E31" s="13">
        <v>2</v>
      </c>
      <c r="F31" s="13">
        <v>12</v>
      </c>
      <c r="G31" s="13">
        <v>5</v>
      </c>
      <c r="H31" s="13">
        <v>9</v>
      </c>
      <c r="I31" s="13">
        <v>4</v>
      </c>
      <c r="J31" s="13">
        <v>-9</v>
      </c>
      <c r="K31" s="13">
        <v>-53</v>
      </c>
      <c r="L31" s="13">
        <v>3</v>
      </c>
      <c r="M31" s="13">
        <f t="shared" ref="M31:T31" si="18">+M33-M30-M29-M28-M27</f>
        <v>24</v>
      </c>
      <c r="N31" s="13">
        <f t="shared" si="18"/>
        <v>459</v>
      </c>
      <c r="O31" s="13">
        <f t="shared" si="18"/>
        <v>41</v>
      </c>
      <c r="P31" s="13">
        <f t="shared" si="18"/>
        <v>3</v>
      </c>
      <c r="Q31" s="13">
        <f t="shared" si="18"/>
        <v>0</v>
      </c>
      <c r="R31" s="13">
        <f t="shared" si="18"/>
        <v>0</v>
      </c>
      <c r="S31" s="13">
        <f t="shared" si="18"/>
        <v>8</v>
      </c>
      <c r="T31" s="13">
        <f t="shared" si="18"/>
        <v>1</v>
      </c>
      <c r="U31" s="13"/>
      <c r="V31" s="13">
        <v>3.8585209003215439</v>
      </c>
      <c r="W31" s="13">
        <v>0.26845637583892845</v>
      </c>
      <c r="X31" s="24">
        <v>0.18811725975858284</v>
      </c>
      <c r="Y31" s="24">
        <v>1.3561160835367509E-2</v>
      </c>
      <c r="Z31" s="24">
        <v>0.19150973507819979</v>
      </c>
      <c r="AA31" s="24">
        <v>7.9923273657289004E-2</v>
      </c>
      <c r="AB31" s="24">
        <v>5.5775904809122458E-2</v>
      </c>
      <c r="AC31" s="24">
        <v>3.7178176410447066E-2</v>
      </c>
      <c r="AD31" s="24">
        <v>-9.1111561044745895E-2</v>
      </c>
      <c r="AE31" s="24">
        <v>-0.61800373134328357</v>
      </c>
      <c r="AF31" s="24">
        <f t="shared" si="10"/>
        <v>2.4840606110789105E-2</v>
      </c>
      <c r="AG31" s="24">
        <f t="shared" si="11"/>
        <v>0.31666446760786388</v>
      </c>
      <c r="AH31" s="24">
        <f t="shared" si="12"/>
        <v>6.2018646128901498</v>
      </c>
      <c r="AI31" s="24">
        <f t="shared" si="13"/>
        <v>0.61203164651440511</v>
      </c>
      <c r="AJ31" s="24">
        <f t="shared" si="14"/>
        <v>5.1011732698520662E-2</v>
      </c>
      <c r="AK31" s="24">
        <f t="shared" si="15"/>
        <v>0</v>
      </c>
      <c r="AL31" s="24">
        <f>R31/R$13*100</f>
        <v>0</v>
      </c>
      <c r="AM31" s="24">
        <f>S31/S$13*100</f>
        <v>0.1145311381531854</v>
      </c>
      <c r="AN31" s="24">
        <f>T31/T$13*100</f>
        <v>1.7927572606669058E-2</v>
      </c>
      <c r="AO31" s="24"/>
      <c r="AP31" s="13">
        <f>AP33-AP27-AP28-AP29-AP30</f>
        <v>8</v>
      </c>
      <c r="AQ31" s="13">
        <f>AQ33-SUM(AQ27:AQ30)</f>
        <v>1</v>
      </c>
      <c r="AR31" s="24"/>
      <c r="AS31" s="24">
        <f t="shared" si="16"/>
        <v>0.15464913976416006</v>
      </c>
      <c r="AT31" s="24">
        <f t="shared" si="17"/>
        <v>2.886002886002886E-2</v>
      </c>
      <c r="AU31" s="24"/>
      <c r="AV31" s="25" t="s">
        <v>18</v>
      </c>
    </row>
    <row r="32" spans="1:48" s="17" customFormat="1" x14ac:dyDescent="0.25">
      <c r="A32" s="14"/>
      <c r="B32" s="13"/>
      <c r="C32" s="13"/>
      <c r="D32" s="43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20"/>
      <c r="V32" s="20"/>
      <c r="W32" s="20"/>
      <c r="X32" s="29"/>
      <c r="Y32" s="29"/>
      <c r="Z32" s="29"/>
      <c r="AA32" s="29"/>
      <c r="AB32" s="29"/>
      <c r="AC32" s="29"/>
      <c r="AD32" s="29"/>
      <c r="AE32" s="24"/>
      <c r="AF32" s="43"/>
      <c r="AG32" s="43"/>
      <c r="AH32" s="43"/>
      <c r="AI32" s="43"/>
      <c r="AJ32" s="43"/>
      <c r="AK32" s="43"/>
      <c r="AL32" s="43"/>
      <c r="AM32" s="43"/>
      <c r="AN32" s="43"/>
      <c r="AO32" s="24"/>
      <c r="AP32" s="44"/>
      <c r="AQ32" s="44"/>
      <c r="AR32" s="45"/>
      <c r="AS32" s="29"/>
      <c r="AT32" s="29"/>
      <c r="AU32" s="45"/>
      <c r="AV32" s="30"/>
    </row>
    <row r="33" spans="1:48" s="17" customFormat="1" x14ac:dyDescent="0.25">
      <c r="A33" s="31" t="s">
        <v>19</v>
      </c>
      <c r="B33" s="46">
        <v>622</v>
      </c>
      <c r="C33" s="32">
        <v>745</v>
      </c>
      <c r="D33" s="32">
        <v>19137</v>
      </c>
      <c r="E33" s="32">
        <v>14748</v>
      </c>
      <c r="F33" s="32">
        <v>6266</v>
      </c>
      <c r="G33" s="32">
        <v>6256</v>
      </c>
      <c r="H33" s="32">
        <v>16136</v>
      </c>
      <c r="I33" s="32">
        <v>10759</v>
      </c>
      <c r="J33" s="32">
        <v>9878</v>
      </c>
      <c r="K33" s="32">
        <v>8576</v>
      </c>
      <c r="L33" s="32">
        <v>12077</v>
      </c>
      <c r="M33" s="32">
        <v>7579</v>
      </c>
      <c r="N33" s="32">
        <v>7401</v>
      </c>
      <c r="O33" s="32">
        <v>6699</v>
      </c>
      <c r="P33" s="32">
        <v>5881</v>
      </c>
      <c r="Q33" s="32">
        <v>5791</v>
      </c>
      <c r="R33" s="32">
        <v>7098</v>
      </c>
      <c r="S33" s="32">
        <v>6985</v>
      </c>
      <c r="T33" s="32">
        <v>5578</v>
      </c>
      <c r="U33" s="33"/>
      <c r="V33" s="34">
        <v>100</v>
      </c>
      <c r="W33" s="34">
        <v>100</v>
      </c>
      <c r="X33" s="47">
        <v>100</v>
      </c>
      <c r="Y33" s="47">
        <v>100</v>
      </c>
      <c r="Z33" s="47">
        <v>100</v>
      </c>
      <c r="AA33" s="47">
        <v>100</v>
      </c>
      <c r="AB33" s="47">
        <v>100</v>
      </c>
      <c r="AC33" s="47">
        <v>100</v>
      </c>
      <c r="AD33" s="47">
        <v>100</v>
      </c>
      <c r="AE33" s="34">
        <v>100</v>
      </c>
      <c r="AF33" s="34">
        <v>100</v>
      </c>
      <c r="AG33" s="34">
        <v>100</v>
      </c>
      <c r="AH33" s="34">
        <v>100</v>
      </c>
      <c r="AI33" s="34">
        <v>100</v>
      </c>
      <c r="AJ33" s="34">
        <v>100</v>
      </c>
      <c r="AK33" s="34">
        <v>100</v>
      </c>
      <c r="AL33" s="34">
        <v>100</v>
      </c>
      <c r="AM33" s="34">
        <v>100</v>
      </c>
      <c r="AN33" s="34">
        <v>100</v>
      </c>
      <c r="AO33" s="34"/>
      <c r="AP33" s="32">
        <f>AP13</f>
        <v>5173</v>
      </c>
      <c r="AQ33" s="32">
        <f>AQ13</f>
        <v>3465</v>
      </c>
      <c r="AR33" s="34"/>
      <c r="AS33" s="47">
        <v>100</v>
      </c>
      <c r="AT33" s="47">
        <v>100</v>
      </c>
      <c r="AU33" s="34"/>
      <c r="AV33" s="35" t="s">
        <v>20</v>
      </c>
    </row>
    <row r="34" spans="1:48" s="17" customFormat="1" x14ac:dyDescent="0.25">
      <c r="A34" s="14" t="s">
        <v>21</v>
      </c>
      <c r="B34" s="48"/>
      <c r="C34" s="48"/>
      <c r="D34" s="20"/>
      <c r="E34" s="20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36"/>
      <c r="V34" s="36"/>
      <c r="W34" s="36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36"/>
      <c r="AU34" s="20"/>
      <c r="AV34" s="21" t="s">
        <v>22</v>
      </c>
    </row>
    <row r="35" spans="1:48" s="17" customFormat="1" x14ac:dyDescent="0.25">
      <c r="A35" s="23" t="s">
        <v>25</v>
      </c>
      <c r="B35" s="13">
        <v>231</v>
      </c>
      <c r="C35" s="13">
        <v>185</v>
      </c>
      <c r="D35" s="13">
        <v>1621</v>
      </c>
      <c r="E35" s="13">
        <v>1370</v>
      </c>
      <c r="F35" s="13">
        <v>1537</v>
      </c>
      <c r="G35" s="13">
        <v>1254</v>
      </c>
      <c r="H35" s="13">
        <v>1879</v>
      </c>
      <c r="I35" s="13">
        <v>3502</v>
      </c>
      <c r="J35" s="13">
        <v>2138</v>
      </c>
      <c r="K35" s="13">
        <v>2207</v>
      </c>
      <c r="L35" s="13">
        <v>3217</v>
      </c>
      <c r="M35" s="13">
        <v>1716</v>
      </c>
      <c r="N35" s="13">
        <v>1733</v>
      </c>
      <c r="O35" s="13">
        <v>2755</v>
      </c>
      <c r="P35" s="13">
        <v>2541</v>
      </c>
      <c r="Q35" s="13">
        <v>1659</v>
      </c>
      <c r="R35" s="13">
        <v>2728</v>
      </c>
      <c r="S35" s="13">
        <v>3138</v>
      </c>
      <c r="T35" s="13">
        <v>3430</v>
      </c>
      <c r="U35" s="20"/>
      <c r="V35" s="24">
        <v>81.625441696113072</v>
      </c>
      <c r="W35" s="24">
        <v>36.633663366336634</v>
      </c>
      <c r="X35" s="24">
        <v>71.252747252747255</v>
      </c>
      <c r="Y35" s="24">
        <v>52.611367127496159</v>
      </c>
      <c r="Z35" s="24">
        <v>75.343137254901961</v>
      </c>
      <c r="AA35" s="24">
        <v>68.787712561711473</v>
      </c>
      <c r="AB35" s="24">
        <v>73.918174665617613</v>
      </c>
      <c r="AC35" s="24">
        <v>80.802953391785877</v>
      </c>
      <c r="AD35" s="24">
        <v>66.274023558586478</v>
      </c>
      <c r="AE35" s="24">
        <v>42.166602980512039</v>
      </c>
      <c r="AF35" s="24">
        <f>L35/L$41*100</f>
        <v>61.381415760351075</v>
      </c>
      <c r="AG35" s="24">
        <f>M35/M$41*100</f>
        <v>55.105973025048172</v>
      </c>
      <c r="AH35" s="24">
        <f>N35/N$41*100</f>
        <v>54.548316021403842</v>
      </c>
      <c r="AI35" s="24">
        <f>O35/O$41*100</f>
        <v>69.994918699186996</v>
      </c>
      <c r="AJ35" s="24">
        <f>P35/P$41*100</f>
        <v>74.016894844159637</v>
      </c>
      <c r="AK35" s="24">
        <f>Q35/Q$41*100</f>
        <v>52.633248730964468</v>
      </c>
      <c r="AL35" s="24">
        <f>R35/R$41*100</f>
        <v>59.060402684563762</v>
      </c>
      <c r="AM35" s="24">
        <f>S35/S$41*100</f>
        <v>64.316458290633321</v>
      </c>
      <c r="AN35" s="24">
        <f>T35/T$41*100</f>
        <v>60.504498147821486</v>
      </c>
      <c r="AO35" s="24"/>
      <c r="AP35" s="42">
        <v>2416</v>
      </c>
      <c r="AQ35" s="13">
        <v>2360</v>
      </c>
      <c r="AR35" s="24"/>
      <c r="AS35" s="24">
        <f>AP35/$AP$41*100</f>
        <v>67.223149693934332</v>
      </c>
      <c r="AT35" s="24">
        <f>AQ35/$AQ$41*100</f>
        <v>58.735689397710303</v>
      </c>
      <c r="AU35" s="24"/>
      <c r="AV35" s="25" t="s">
        <v>26</v>
      </c>
    </row>
    <row r="36" spans="1:48" s="17" customFormat="1" x14ac:dyDescent="0.25">
      <c r="A36" s="23" t="s">
        <v>27</v>
      </c>
      <c r="B36" s="13">
        <v>0</v>
      </c>
      <c r="C36" s="13">
        <v>4</v>
      </c>
      <c r="D36" s="13">
        <v>86</v>
      </c>
      <c r="E36" s="13">
        <v>211</v>
      </c>
      <c r="F36" s="13">
        <v>36</v>
      </c>
      <c r="G36" s="13">
        <v>41</v>
      </c>
      <c r="H36" s="13">
        <v>38</v>
      </c>
      <c r="I36" s="13">
        <v>50</v>
      </c>
      <c r="J36" s="13">
        <v>69</v>
      </c>
      <c r="K36" s="13">
        <v>44</v>
      </c>
      <c r="L36" s="13">
        <v>24</v>
      </c>
      <c r="M36" s="13">
        <v>67</v>
      </c>
      <c r="N36" s="13">
        <v>83</v>
      </c>
      <c r="O36" s="13">
        <v>75</v>
      </c>
      <c r="P36" s="13">
        <v>34</v>
      </c>
      <c r="Q36" s="13">
        <v>23</v>
      </c>
      <c r="R36" s="13">
        <v>18</v>
      </c>
      <c r="S36" s="13">
        <v>47</v>
      </c>
      <c r="T36" s="13">
        <v>92</v>
      </c>
      <c r="U36" s="20"/>
      <c r="V36" s="24">
        <v>0</v>
      </c>
      <c r="W36" s="24">
        <v>0.79207920792079212</v>
      </c>
      <c r="X36" s="24">
        <v>3.7802197802197806</v>
      </c>
      <c r="Y36" s="24">
        <v>8.1029185867895546</v>
      </c>
      <c r="Z36" s="24">
        <v>1.7647058823529411</v>
      </c>
      <c r="AA36" s="24">
        <v>2.2490400438837082</v>
      </c>
      <c r="AB36" s="24">
        <v>1.4948859166011015</v>
      </c>
      <c r="AC36" s="24">
        <v>1.1536686663590217</v>
      </c>
      <c r="AD36" s="24">
        <v>2.138871667699938</v>
      </c>
      <c r="AE36" s="24">
        <v>0.84065724111578133</v>
      </c>
      <c r="AF36" s="24">
        <f>L36/L$41*100</f>
        <v>0.45792787635947335</v>
      </c>
      <c r="AG36" s="24">
        <f>M36/M$41*100</f>
        <v>2.151573538856776</v>
      </c>
      <c r="AH36" s="24">
        <f>N36/N$41*100</f>
        <v>2.6125275417060121</v>
      </c>
      <c r="AI36" s="24">
        <f>O36/O$41*100</f>
        <v>1.9054878048780488</v>
      </c>
      <c r="AJ36" s="24">
        <f>P36/P$41*100</f>
        <v>0.99038741625400528</v>
      </c>
      <c r="AK36" s="24">
        <f>Q36/Q$41*100</f>
        <v>0.72969543147208127</v>
      </c>
      <c r="AL36" s="24">
        <f>R36/R$41*100</f>
        <v>0.38969473912102187</v>
      </c>
      <c r="AM36" s="24">
        <f>S36/S$41*100</f>
        <v>0.96331215412994464</v>
      </c>
      <c r="AN36" s="24">
        <f>T36/T$41*100</f>
        <v>1.6228611748103723</v>
      </c>
      <c r="AO36" s="24"/>
      <c r="AP36" s="42">
        <v>17</v>
      </c>
      <c r="AQ36" s="13">
        <v>48</v>
      </c>
      <c r="AR36" s="24"/>
      <c r="AS36" s="24">
        <f t="shared" ref="AS36:AS39" si="19">AP36/$AP$41*100</f>
        <v>0.47301057317751805</v>
      </c>
      <c r="AT36" s="24">
        <f t="shared" ref="AT36:AT39" si="20">AQ36/$AQ$41*100</f>
        <v>1.1946241911398707</v>
      </c>
      <c r="AU36" s="24"/>
      <c r="AV36" s="25" t="s">
        <v>28</v>
      </c>
    </row>
    <row r="37" spans="1:48" s="17" customFormat="1" x14ac:dyDescent="0.25">
      <c r="A37" s="23" t="s">
        <v>29</v>
      </c>
      <c r="B37" s="13">
        <v>43</v>
      </c>
      <c r="C37" s="13">
        <v>69</v>
      </c>
      <c r="D37" s="13">
        <v>83</v>
      </c>
      <c r="E37" s="13">
        <v>533</v>
      </c>
      <c r="F37" s="13">
        <v>73</v>
      </c>
      <c r="G37" s="13">
        <v>58</v>
      </c>
      <c r="H37" s="13">
        <v>54</v>
      </c>
      <c r="I37" s="13">
        <v>176</v>
      </c>
      <c r="J37" s="13">
        <v>251</v>
      </c>
      <c r="K37" s="13">
        <v>485</v>
      </c>
      <c r="L37" s="13">
        <v>1360</v>
      </c>
      <c r="M37" s="13">
        <v>866</v>
      </c>
      <c r="N37" s="13">
        <v>838</v>
      </c>
      <c r="O37" s="13">
        <v>922</v>
      </c>
      <c r="P37" s="13">
        <v>615</v>
      </c>
      <c r="Q37" s="13">
        <v>865</v>
      </c>
      <c r="R37" s="13">
        <v>1376</v>
      </c>
      <c r="S37" s="13">
        <v>1224</v>
      </c>
      <c r="T37" s="13">
        <v>1356</v>
      </c>
      <c r="U37" s="20"/>
      <c r="V37" s="24">
        <v>15.19434628975265</v>
      </c>
      <c r="W37" s="24">
        <v>13.663366336633665</v>
      </c>
      <c r="X37" s="24">
        <v>3.6483516483516483</v>
      </c>
      <c r="Y37" s="24">
        <v>20.468509984639017</v>
      </c>
      <c r="Z37" s="24">
        <v>3.5784313725490193</v>
      </c>
      <c r="AA37" s="24">
        <v>3.1815688425671973</v>
      </c>
      <c r="AB37" s="24">
        <v>2.1243115656963023</v>
      </c>
      <c r="AC37" s="24">
        <v>4.0609137055837561</v>
      </c>
      <c r="AD37" s="24">
        <v>7.780533168009919</v>
      </c>
      <c r="AE37" s="24">
        <v>9.2663354986625901</v>
      </c>
      <c r="AF37" s="24">
        <f>L37/L$41*100</f>
        <v>25.949246327036825</v>
      </c>
      <c r="AG37" s="24">
        <f>M37/M$41*100</f>
        <v>27.809890815671164</v>
      </c>
      <c r="AH37" s="24">
        <f>N37/N$41*100</f>
        <v>26.377085300598047</v>
      </c>
      <c r="AI37" s="24">
        <f>O37/O$41*100</f>
        <v>23.424796747967481</v>
      </c>
      <c r="AJ37" s="24">
        <f>P37/P$41*100</f>
        <v>17.914360617535682</v>
      </c>
      <c r="AK37" s="24">
        <f>Q37/Q$41*100</f>
        <v>27.44289340101523</v>
      </c>
      <c r="AL37" s="24">
        <f>R37/R$41*100</f>
        <v>29.789997835029226</v>
      </c>
      <c r="AM37" s="24">
        <f>S37/S$41*100</f>
        <v>25.087108013937282</v>
      </c>
      <c r="AN37" s="24">
        <f>T37/T$41*100</f>
        <v>23.919562533074618</v>
      </c>
      <c r="AO37" s="24"/>
      <c r="AP37" s="42">
        <v>853</v>
      </c>
      <c r="AQ37" s="13">
        <v>1052</v>
      </c>
      <c r="AR37" s="24"/>
      <c r="AS37" s="24">
        <f t="shared" si="19"/>
        <v>23.734001112966055</v>
      </c>
      <c r="AT37" s="24">
        <f t="shared" si="20"/>
        <v>26.182180189148831</v>
      </c>
      <c r="AU37" s="24"/>
      <c r="AV37" s="25" t="s">
        <v>30</v>
      </c>
    </row>
    <row r="38" spans="1:48" s="17" customFormat="1" x14ac:dyDescent="0.25">
      <c r="A38" s="23" t="s">
        <v>31</v>
      </c>
      <c r="B38" s="13">
        <v>4</v>
      </c>
      <c r="C38" s="13">
        <v>239</v>
      </c>
      <c r="D38" s="13">
        <v>485</v>
      </c>
      <c r="E38" s="13">
        <v>490</v>
      </c>
      <c r="F38" s="13">
        <v>394</v>
      </c>
      <c r="G38" s="13">
        <v>470</v>
      </c>
      <c r="H38" s="13">
        <v>569</v>
      </c>
      <c r="I38" s="13">
        <v>600</v>
      </c>
      <c r="J38" s="13">
        <v>768</v>
      </c>
      <c r="K38" s="13">
        <v>2483</v>
      </c>
      <c r="L38" s="13">
        <v>582</v>
      </c>
      <c r="M38" s="13">
        <v>464</v>
      </c>
      <c r="N38" s="13">
        <v>523</v>
      </c>
      <c r="O38" s="13">
        <v>182</v>
      </c>
      <c r="P38" s="13">
        <v>241</v>
      </c>
      <c r="Q38" s="13">
        <v>593</v>
      </c>
      <c r="R38" s="13">
        <v>466</v>
      </c>
      <c r="S38" s="13">
        <v>465</v>
      </c>
      <c r="T38" s="13">
        <v>783</v>
      </c>
      <c r="U38" s="20"/>
      <c r="V38" s="24">
        <v>1.4134275618374559</v>
      </c>
      <c r="W38" s="24">
        <v>47.326732673267323</v>
      </c>
      <c r="X38" s="24">
        <v>21.318681318681318</v>
      </c>
      <c r="Y38" s="24">
        <v>18.817204301075268</v>
      </c>
      <c r="Z38" s="24">
        <v>19.313725490196081</v>
      </c>
      <c r="AA38" s="24">
        <v>25.781678551837629</v>
      </c>
      <c r="AB38" s="24">
        <v>22.383949645948071</v>
      </c>
      <c r="AC38" s="24">
        <v>13.844023996308261</v>
      </c>
      <c r="AD38" s="24">
        <v>23.80657160570366</v>
      </c>
      <c r="AE38" s="24">
        <v>47.439816583874666</v>
      </c>
      <c r="AF38" s="24">
        <f>L38/L$41*100</f>
        <v>11.104751001717229</v>
      </c>
      <c r="AG38" s="24">
        <f>M38/M$41*100</f>
        <v>14.900449582530506</v>
      </c>
      <c r="AH38" s="24">
        <f>N38/N$41*100</f>
        <v>16.462071136292099</v>
      </c>
      <c r="AI38" s="24">
        <f>O38/O$41*100</f>
        <v>4.6239837398373984</v>
      </c>
      <c r="AJ38" s="24">
        <f>P38/P$41*100</f>
        <v>7.020099038741626</v>
      </c>
      <c r="AK38" s="24">
        <f>Q38/Q$41*100</f>
        <v>18.813451776649746</v>
      </c>
      <c r="AL38" s="24">
        <f>R38/R$41*100</f>
        <v>10.088763801688676</v>
      </c>
      <c r="AM38" s="24">
        <f>S38/S$41*100</f>
        <v>9.530641524902645</v>
      </c>
      <c r="AN38" s="24">
        <f>T38/T$41*100</f>
        <v>13.811959781266536</v>
      </c>
      <c r="AO38" s="24"/>
      <c r="AP38" s="42">
        <v>306</v>
      </c>
      <c r="AQ38" s="13">
        <v>550</v>
      </c>
      <c r="AR38" s="24"/>
      <c r="AS38" s="24">
        <f t="shared" si="19"/>
        <v>8.514190317195327</v>
      </c>
      <c r="AT38" s="24">
        <f t="shared" si="20"/>
        <v>13.68840219014435</v>
      </c>
      <c r="AU38" s="24"/>
      <c r="AV38" s="25" t="s">
        <v>32</v>
      </c>
    </row>
    <row r="39" spans="1:48" s="17" customFormat="1" x14ac:dyDescent="0.25">
      <c r="A39" s="23" t="s">
        <v>17</v>
      </c>
      <c r="B39" s="13">
        <v>5</v>
      </c>
      <c r="C39" s="13">
        <v>8</v>
      </c>
      <c r="D39" s="13">
        <v>0</v>
      </c>
      <c r="E39" s="13">
        <v>0</v>
      </c>
      <c r="F39" s="13">
        <v>0</v>
      </c>
      <c r="G39" s="13">
        <v>0</v>
      </c>
      <c r="H39" s="13">
        <v>2</v>
      </c>
      <c r="I39" s="13">
        <v>6</v>
      </c>
      <c r="J39" s="13">
        <v>0</v>
      </c>
      <c r="K39" s="13">
        <v>15</v>
      </c>
      <c r="L39" s="13">
        <v>58</v>
      </c>
      <c r="M39" s="13">
        <f t="shared" ref="M39:Q39" si="21">+M41-M38-M37-M36-M35</f>
        <v>1</v>
      </c>
      <c r="N39" s="13">
        <f t="shared" si="21"/>
        <v>0</v>
      </c>
      <c r="O39" s="13">
        <f t="shared" si="21"/>
        <v>2</v>
      </c>
      <c r="P39" s="13">
        <f t="shared" si="21"/>
        <v>2</v>
      </c>
      <c r="Q39" s="13">
        <f t="shared" si="21"/>
        <v>12</v>
      </c>
      <c r="R39" s="13">
        <f>+R41-R38-R37-R36-R35</f>
        <v>31</v>
      </c>
      <c r="S39" s="13">
        <f>+S41-S38-S37-S36-S35</f>
        <v>5</v>
      </c>
      <c r="T39" s="13">
        <f>+T41-T38-T37-T36-T35</f>
        <v>8</v>
      </c>
      <c r="U39" s="13"/>
      <c r="V39" s="24">
        <v>1.7667844522968199</v>
      </c>
      <c r="W39" s="24">
        <v>1.5841584158415842</v>
      </c>
      <c r="X39" s="24">
        <v>0</v>
      </c>
      <c r="Y39" s="24">
        <v>0</v>
      </c>
      <c r="Z39" s="24">
        <v>0</v>
      </c>
      <c r="AA39" s="24">
        <v>0</v>
      </c>
      <c r="AB39" s="24">
        <v>7.8678206136900075E-2</v>
      </c>
      <c r="AC39" s="24">
        <v>0.13844023996308261</v>
      </c>
      <c r="AD39" s="24">
        <v>0</v>
      </c>
      <c r="AE39" s="24">
        <v>0.28658769583492549</v>
      </c>
      <c r="AF39" s="24">
        <f>L39/L$41*100</f>
        <v>1.1066590345353939</v>
      </c>
      <c r="AG39" s="24">
        <f>M39/M$41*100</f>
        <v>3.211303789338471E-2</v>
      </c>
      <c r="AH39" s="24">
        <f>N39/N$41*100</f>
        <v>0</v>
      </c>
      <c r="AI39" s="24">
        <f>O39/O$41*100</f>
        <v>5.0813008130081307E-2</v>
      </c>
      <c r="AJ39" s="24">
        <f>P39/P$41*100</f>
        <v>5.8258083309059128E-2</v>
      </c>
      <c r="AK39" s="24">
        <f>Q39/Q$41*100</f>
        <v>0.38071065989847719</v>
      </c>
      <c r="AL39" s="24">
        <f>R39/R$41*100</f>
        <v>0.67114093959731547</v>
      </c>
      <c r="AM39" s="24">
        <f>S39/S$41*100</f>
        <v>0.10248001639680263</v>
      </c>
      <c r="AN39" s="24">
        <f>T39/T$41*100</f>
        <v>0.14111836302698888</v>
      </c>
      <c r="AO39" s="24"/>
      <c r="AP39" s="13">
        <f>AP41-AP35-AP36-AP37-AP38</f>
        <v>2</v>
      </c>
      <c r="AQ39" s="13">
        <f>AQ41-SUM(AQ35:AQ38)</f>
        <v>8</v>
      </c>
      <c r="AR39" s="24"/>
      <c r="AS39" s="24">
        <f t="shared" si="19"/>
        <v>5.5648302726766838E-2</v>
      </c>
      <c r="AT39" s="24">
        <f t="shared" si="20"/>
        <v>0.1991040318566451</v>
      </c>
      <c r="AU39" s="24"/>
      <c r="AV39" s="25" t="s">
        <v>18</v>
      </c>
    </row>
    <row r="40" spans="1:48" s="17" customFormat="1" x14ac:dyDescent="0.25">
      <c r="A40" s="14"/>
      <c r="B40" s="13"/>
      <c r="C40" s="13"/>
      <c r="D40" s="49"/>
      <c r="E40" s="49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20"/>
      <c r="V40" s="20"/>
      <c r="W40" s="20"/>
      <c r="X40" s="29"/>
      <c r="Y40" s="29"/>
      <c r="Z40" s="29"/>
      <c r="AA40" s="29"/>
      <c r="AB40" s="29"/>
      <c r="AC40" s="29"/>
      <c r="AD40" s="29"/>
      <c r="AE40" s="24"/>
      <c r="AF40" s="43"/>
      <c r="AG40" s="43"/>
      <c r="AH40" s="43"/>
      <c r="AI40" s="43"/>
      <c r="AJ40" s="43"/>
      <c r="AK40" s="24"/>
      <c r="AL40" s="24"/>
      <c r="AM40" s="24"/>
      <c r="AN40" s="24"/>
      <c r="AO40" s="24"/>
      <c r="AP40" s="13"/>
      <c r="AQ40" s="13"/>
      <c r="AR40" s="20"/>
      <c r="AS40" s="29"/>
      <c r="AT40" s="29"/>
      <c r="AU40" s="20"/>
      <c r="AV40" s="30"/>
    </row>
    <row r="41" spans="1:48" s="17" customFormat="1" x14ac:dyDescent="0.25">
      <c r="A41" s="31" t="s">
        <v>19</v>
      </c>
      <c r="B41" s="46">
        <v>283</v>
      </c>
      <c r="C41" s="32">
        <v>505</v>
      </c>
      <c r="D41" s="32">
        <v>2275</v>
      </c>
      <c r="E41" s="32">
        <v>2604</v>
      </c>
      <c r="F41" s="32">
        <v>2040</v>
      </c>
      <c r="G41" s="32">
        <v>1823</v>
      </c>
      <c r="H41" s="32">
        <v>2542</v>
      </c>
      <c r="I41" s="32">
        <v>4334</v>
      </c>
      <c r="J41" s="32">
        <v>3226</v>
      </c>
      <c r="K41" s="32">
        <v>5234</v>
      </c>
      <c r="L41" s="32">
        <v>5241</v>
      </c>
      <c r="M41" s="32">
        <v>3114</v>
      </c>
      <c r="N41" s="32">
        <v>3177</v>
      </c>
      <c r="O41" s="32">
        <v>3936</v>
      </c>
      <c r="P41" s="32">
        <v>3433</v>
      </c>
      <c r="Q41" s="32">
        <v>3152</v>
      </c>
      <c r="R41" s="32">
        <v>4619</v>
      </c>
      <c r="S41" s="32">
        <v>4879</v>
      </c>
      <c r="T41" s="32">
        <v>5669</v>
      </c>
      <c r="U41" s="32"/>
      <c r="V41" s="34">
        <v>100</v>
      </c>
      <c r="W41" s="34">
        <v>100</v>
      </c>
      <c r="X41" s="47">
        <v>100</v>
      </c>
      <c r="Y41" s="47">
        <v>100</v>
      </c>
      <c r="Z41" s="47">
        <v>100</v>
      </c>
      <c r="AA41" s="47">
        <v>100</v>
      </c>
      <c r="AB41" s="47">
        <v>100</v>
      </c>
      <c r="AC41" s="47">
        <v>100</v>
      </c>
      <c r="AD41" s="47">
        <v>100</v>
      </c>
      <c r="AE41" s="34">
        <v>100</v>
      </c>
      <c r="AF41" s="34">
        <v>100</v>
      </c>
      <c r="AG41" s="34">
        <v>100</v>
      </c>
      <c r="AH41" s="34">
        <v>100</v>
      </c>
      <c r="AI41" s="34">
        <v>100</v>
      </c>
      <c r="AJ41" s="34">
        <v>100</v>
      </c>
      <c r="AK41" s="34">
        <v>100</v>
      </c>
      <c r="AL41" s="34">
        <v>100</v>
      </c>
      <c r="AM41" s="34">
        <v>100</v>
      </c>
      <c r="AN41" s="34">
        <v>100</v>
      </c>
      <c r="AO41" s="34"/>
      <c r="AP41" s="32">
        <f>AP21</f>
        <v>3594</v>
      </c>
      <c r="AQ41" s="32">
        <f>AQ21</f>
        <v>4018</v>
      </c>
      <c r="AR41" s="34"/>
      <c r="AS41" s="47">
        <v>100</v>
      </c>
      <c r="AT41" s="47">
        <v>100</v>
      </c>
      <c r="AU41" s="34"/>
      <c r="AV41" s="35" t="s">
        <v>20</v>
      </c>
    </row>
    <row r="42" spans="1:48" s="17" customFormat="1" x14ac:dyDescent="0.25">
      <c r="A42" s="4" t="s">
        <v>33</v>
      </c>
      <c r="AV42" s="50" t="s">
        <v>34</v>
      </c>
    </row>
  </sheetData>
  <mergeCells count="16">
    <mergeCell ref="B4:D4"/>
    <mergeCell ref="V4:X4"/>
    <mergeCell ref="B24:D24"/>
    <mergeCell ref="V24:X24"/>
    <mergeCell ref="B23:T23"/>
    <mergeCell ref="V23:AN23"/>
    <mergeCell ref="V3:AN3"/>
    <mergeCell ref="B3:T3"/>
    <mergeCell ref="AP24:AQ24"/>
    <mergeCell ref="AS24:AT24"/>
    <mergeCell ref="AP3:AQ3"/>
    <mergeCell ref="AS3:AT3"/>
    <mergeCell ref="AP4:AQ4"/>
    <mergeCell ref="AS4:AT4"/>
    <mergeCell ref="AP23:AQ23"/>
    <mergeCell ref="AS23:AT23"/>
  </mergeCells>
  <conditionalFormatting sqref="AW9:AX9">
    <cfRule type="expression" dxfId="0" priority="1" stopIfTrue="1">
      <formula>CheckInvalidData(AW9)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Yazar</cp:lastModifiedBy>
  <cp:lastPrinted>2020-02-20T13:26:40Z</cp:lastPrinted>
  <dcterms:created xsi:type="dcterms:W3CDTF">2010-12-16T14:48:08Z</dcterms:created>
  <dcterms:modified xsi:type="dcterms:W3CDTF">2024-04-29T13:34:16Z</dcterms:modified>
</cp:coreProperties>
</file>