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4 nisan\main eco 2023\"/>
    </mc:Choice>
  </mc:AlternateContent>
  <bookViews>
    <workbookView xWindow="735" yWindow="570" windowWidth="15480" windowHeight="10785"/>
  </bookViews>
  <sheets>
    <sheet name="T 5.6" sheetId="1" r:id="rId1"/>
  </sheets>
  <definedNames>
    <definedName name="_xlnm.Print_Area" localSheetId="0">'T 5.6'!$A$1:$AM$33</definedName>
  </definedNames>
  <calcPr calcId="162913"/>
</workbook>
</file>

<file path=xl/calcChain.xml><?xml version="1.0" encoding="utf-8"?>
<calcChain xmlns="http://schemas.openxmlformats.org/spreadsheetml/2006/main">
  <c r="AD7" i="1" l="1"/>
  <c r="AD8" i="1"/>
  <c r="AD9" i="1"/>
  <c r="AD10" i="1"/>
  <c r="AD12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8" i="1"/>
  <c r="AD30" i="1"/>
  <c r="AD32" i="1"/>
  <c r="AI30" i="1" l="1"/>
  <c r="AC7" i="1" l="1"/>
  <c r="AC8" i="1"/>
  <c r="AC9" i="1"/>
  <c r="AC10" i="1"/>
  <c r="AC12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8" i="1"/>
  <c r="AC30" i="1"/>
  <c r="AC32" i="1"/>
  <c r="AI32" i="1" l="1"/>
  <c r="AI28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14" i="1"/>
  <c r="AI12" i="1"/>
  <c r="AI8" i="1"/>
  <c r="AI9" i="1"/>
  <c r="AI10" i="1"/>
  <c r="AI7" i="1"/>
  <c r="AB32" i="1" l="1"/>
  <c r="AB30" i="1"/>
  <c r="AB28" i="1"/>
  <c r="AB19" i="1"/>
  <c r="AB12" i="1"/>
  <c r="AB14" i="1"/>
  <c r="AB16" i="1"/>
  <c r="AB17" i="1"/>
  <c r="AB18" i="1"/>
  <c r="AB20" i="1"/>
  <c r="AB21" i="1"/>
  <c r="AB22" i="1"/>
  <c r="AB23" i="1"/>
  <c r="AB24" i="1"/>
  <c r="AB25" i="1"/>
  <c r="AB26" i="1"/>
  <c r="AB15" i="1"/>
  <c r="AA10" i="1"/>
  <c r="AB8" i="1"/>
  <c r="AB9" i="1"/>
  <c r="AB10" i="1"/>
  <c r="AB7" i="1"/>
  <c r="AA7" i="1"/>
  <c r="AA8" i="1"/>
  <c r="AA9" i="1"/>
  <c r="AA30" i="1" l="1"/>
  <c r="AA12" i="1" l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8" i="1"/>
  <c r="AA32" i="1"/>
  <c r="Z10" i="1"/>
  <c r="V10" i="1"/>
  <c r="X10" i="1"/>
  <c r="Y10" i="1"/>
  <c r="X7" i="1"/>
  <c r="Y7" i="1"/>
  <c r="Z7" i="1"/>
  <c r="X8" i="1"/>
  <c r="Y8" i="1"/>
  <c r="Z8" i="1"/>
  <c r="X9" i="1"/>
  <c r="Y9" i="1"/>
  <c r="Z9" i="1"/>
  <c r="X12" i="1"/>
  <c r="Y12" i="1"/>
  <c r="Z12" i="1"/>
  <c r="X14" i="1"/>
  <c r="Y14" i="1"/>
  <c r="Z14" i="1"/>
  <c r="X15" i="1"/>
  <c r="Y15" i="1"/>
  <c r="Z15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X21" i="1"/>
  <c r="Y21" i="1"/>
  <c r="Z21" i="1"/>
  <c r="X22" i="1"/>
  <c r="Y22" i="1"/>
  <c r="Z22" i="1"/>
  <c r="X23" i="1"/>
  <c r="Y23" i="1"/>
  <c r="Z23" i="1"/>
  <c r="X24" i="1"/>
  <c r="Y24" i="1"/>
  <c r="Z24" i="1"/>
  <c r="X25" i="1"/>
  <c r="Y25" i="1"/>
  <c r="Z25" i="1"/>
  <c r="X26" i="1"/>
  <c r="Y26" i="1"/>
  <c r="Z26" i="1"/>
  <c r="X28" i="1"/>
  <c r="Y28" i="1"/>
  <c r="Z28" i="1"/>
  <c r="X30" i="1"/>
  <c r="Y30" i="1"/>
  <c r="Z30" i="1"/>
  <c r="X32" i="1"/>
  <c r="Y32" i="1"/>
  <c r="Z32" i="1"/>
  <c r="V7" i="1"/>
  <c r="U7" i="1"/>
  <c r="V8" i="1"/>
  <c r="V9" i="1"/>
  <c r="V12" i="1"/>
  <c r="V14" i="1"/>
  <c r="V15" i="1"/>
  <c r="V16" i="1"/>
  <c r="V17" i="1"/>
  <c r="V18" i="1"/>
  <c r="V19" i="1"/>
  <c r="V20" i="1"/>
  <c r="V21" i="1"/>
  <c r="V22" i="1"/>
  <c r="V25" i="1"/>
  <c r="V26" i="1"/>
  <c r="V23" i="1"/>
  <c r="V24" i="1"/>
  <c r="V28" i="1"/>
  <c r="V30" i="1"/>
  <c r="V32" i="1"/>
  <c r="U8" i="1"/>
  <c r="U9" i="1"/>
  <c r="U12" i="1"/>
  <c r="U14" i="1"/>
  <c r="U15" i="1"/>
  <c r="U16" i="1"/>
  <c r="U17" i="1"/>
  <c r="U18" i="1"/>
  <c r="U19" i="1"/>
  <c r="U20" i="1"/>
  <c r="U21" i="1"/>
  <c r="U22" i="1"/>
  <c r="U25" i="1"/>
  <c r="U26" i="1"/>
  <c r="U23" i="1"/>
  <c r="U24" i="1"/>
  <c r="U28" i="1"/>
  <c r="U30" i="1"/>
  <c r="U32" i="1"/>
  <c r="T7" i="1"/>
  <c r="T8" i="1"/>
  <c r="T9" i="1"/>
  <c r="T12" i="1"/>
  <c r="T14" i="1"/>
  <c r="T15" i="1"/>
  <c r="T16" i="1"/>
  <c r="T17" i="1"/>
  <c r="T18" i="1"/>
  <c r="T19" i="1"/>
  <c r="T20" i="1"/>
  <c r="T21" i="1"/>
  <c r="T22" i="1"/>
  <c r="T25" i="1"/>
  <c r="T26" i="1"/>
  <c r="T23" i="1"/>
  <c r="T24" i="1"/>
  <c r="T28" i="1"/>
  <c r="T30" i="1"/>
  <c r="T32" i="1"/>
  <c r="S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32" i="1"/>
  <c r="R30" i="1"/>
  <c r="R28" i="1"/>
  <c r="R15" i="1"/>
  <c r="R16" i="1"/>
  <c r="R17" i="1"/>
  <c r="R18" i="1"/>
  <c r="R19" i="1"/>
  <c r="R20" i="1"/>
  <c r="R21" i="1"/>
  <c r="R22" i="1"/>
  <c r="R25" i="1"/>
  <c r="R26" i="1"/>
  <c r="R23" i="1"/>
  <c r="R24" i="1"/>
  <c r="R14" i="1"/>
  <c r="R12" i="1"/>
  <c r="R8" i="1"/>
  <c r="R9" i="1"/>
  <c r="R7" i="1"/>
  <c r="Q32" i="1"/>
  <c r="P7" i="1"/>
  <c r="P32" i="1"/>
  <c r="Q7" i="1"/>
  <c r="Q8" i="1"/>
  <c r="Q9" i="1"/>
  <c r="Q12" i="1"/>
  <c r="Q14" i="1"/>
  <c r="Q15" i="1"/>
  <c r="Q16" i="1"/>
  <c r="Q17" i="1"/>
  <c r="Q18" i="1"/>
  <c r="Q19" i="1"/>
  <c r="Q20" i="1"/>
  <c r="Q21" i="1"/>
  <c r="Q22" i="1"/>
  <c r="Q25" i="1"/>
  <c r="Q26" i="1"/>
  <c r="Q23" i="1"/>
  <c r="Q24" i="1"/>
  <c r="Q28" i="1"/>
  <c r="Q30" i="1"/>
  <c r="O32" i="1"/>
  <c r="P30" i="1"/>
  <c r="O30" i="1"/>
  <c r="P28" i="1"/>
  <c r="O28" i="1"/>
  <c r="P24" i="1"/>
  <c r="O24" i="1"/>
  <c r="P23" i="1"/>
  <c r="O23" i="1"/>
  <c r="P26" i="1"/>
  <c r="O26" i="1"/>
  <c r="P25" i="1"/>
  <c r="O25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2" i="1"/>
  <c r="O12" i="1"/>
  <c r="P9" i="1"/>
  <c r="O9" i="1"/>
  <c r="P8" i="1"/>
  <c r="O8" i="1"/>
  <c r="O7" i="1"/>
</calcChain>
</file>

<file path=xl/sharedStrings.xml><?xml version="1.0" encoding="utf-8"?>
<sst xmlns="http://schemas.openxmlformats.org/spreadsheetml/2006/main" count="93" uniqueCount="84">
  <si>
    <t>(Milyon Dolar)</t>
  </si>
  <si>
    <t>( In Millions of Dollars)</t>
  </si>
  <si>
    <t>Yıllık</t>
  </si>
  <si>
    <t>Annual</t>
  </si>
  <si>
    <t>Percentage Change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</si>
  <si>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</si>
  <si>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</si>
  <si>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</si>
  <si>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</si>
  <si>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</si>
  <si>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</si>
  <si>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</si>
  <si>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</si>
  <si>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</si>
  <si>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</si>
  <si>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</si>
  <si>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</si>
  <si>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</si>
  <si>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</si>
  <si>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</si>
  <si>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</si>
  <si>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</si>
  <si>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</si>
  <si>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</si>
  <si>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</si>
  <si>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</si>
  <si>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</si>
  <si>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</si>
  <si>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</si>
  <si>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</si>
  <si>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</si>
  <si>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</si>
  <si>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</si>
  <si>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</si>
  <si>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</si>
  <si>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</si>
  <si>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</si>
  <si>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</si>
  <si>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</si>
  <si>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</si>
  <si>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</si>
  <si>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</si>
  <si>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</si>
  <si>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</si>
  <si>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</si>
  <si>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</si>
  <si>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</si>
  <si>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</si>
  <si>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</si>
  <si>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</si>
  <si>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</si>
  <si>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</si>
  <si>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</si>
  <si>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</si>
  <si>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</si>
  <si>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</si>
  <si>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</si>
  <si>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</si>
  <si>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</si>
  <si>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</si>
  <si>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</si>
  <si>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</si>
  <si>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</si>
  <si>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</si>
  <si>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</si>
  <si>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</si>
  <si>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</si>
  <si>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</si>
  <si>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</si>
  <si>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</si>
  <si>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</si>
  <si>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</si>
  <si>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</si>
  <si>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</si>
  <si>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</si>
  <si>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21/20</t>
  </si>
  <si>
    <t>Yüzde Değ.</t>
  </si>
  <si>
    <t>Perc. Chan.</t>
  </si>
  <si>
    <t>2022</t>
  </si>
  <si>
    <t>22/21</t>
  </si>
  <si>
    <t>2023</t>
  </si>
  <si>
    <t>23/22</t>
  </si>
  <si>
    <t>January-Sep</t>
  </si>
  <si>
    <t>Ocak-Eylül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</si>
</sst>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0" xfId="0" applyNumberFormat="1" applyFont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horizontal="right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4"/>
  <sheetViews>
    <sheetView tabSelected="1" view="pageBreakPreview" zoomScale="60" zoomScaleNormal="70" workbookViewId="0">
      <selection activeCell="AB21" sqref="AB21"/>
    </sheetView>
  </sheetViews>
  <sheetFormatPr defaultColWidth="8.5703125" defaultRowHeight="16.5" x14ac:dyDescent="0.25"/>
  <cols>
    <col min="1" max="1" width="7.5703125" style="32" customWidth="1"/>
    <col min="2" max="2" width="90.140625" style="32" bestFit="1" customWidth="1"/>
    <col min="3" max="6" width="13" style="32" hidden="1" customWidth="1"/>
    <col min="7" max="13" width="13" style="32" customWidth="1"/>
    <col min="14" max="14" width="2.7109375" style="32" hidden="1" customWidth="1"/>
    <col min="15" max="15" width="12" style="32" hidden="1" customWidth="1"/>
    <col min="16" max="18" width="8" style="32" hidden="1" customWidth="1"/>
    <col min="19" max="19" width="7.7109375" style="32" hidden="1" customWidth="1"/>
    <col min="20" max="21" width="8" style="32" hidden="1" customWidth="1"/>
    <col min="22" max="22" width="3" style="32" hidden="1" customWidth="1"/>
    <col min="23" max="23" width="6.28515625" style="32" customWidth="1"/>
    <col min="24" max="24" width="8" style="32" customWidth="1"/>
    <col min="25" max="25" width="10.140625" style="32" bestFit="1" customWidth="1"/>
    <col min="26" max="26" width="10.140625" style="32" customWidth="1"/>
    <col min="27" max="27" width="8" style="32" bestFit="1" customWidth="1"/>
    <col min="28" max="31" width="11.5703125" style="32" customWidth="1"/>
    <col min="32" max="33" width="13" style="32" hidden="1" customWidth="1"/>
    <col min="34" max="35" width="11.5703125" style="32" hidden="1" customWidth="1"/>
    <col min="36" max="36" width="7.28515625" style="32" hidden="1" customWidth="1"/>
    <col min="37" max="37" width="4.5703125" style="32" customWidth="1"/>
    <col min="38" max="38" width="7.140625" style="32" bestFit="1" customWidth="1"/>
    <col min="39" max="39" width="59.140625" style="32" customWidth="1"/>
    <col min="40" max="40" width="13" style="32" bestFit="1" customWidth="1"/>
    <col min="41" max="41" width="8.5703125" style="32" customWidth="1"/>
    <col min="42" max="42" width="13.140625" style="32" customWidth="1"/>
    <col min="43" max="43" width="8.5703125" style="32" customWidth="1"/>
    <col min="44" max="16384" width="8.5703125" style="32"/>
  </cols>
  <sheetData>
    <row r="1" spans="1:69" s="1" customFormat="1" ht="16.5" customHeight="1" x14ac:dyDescent="0.25">
      <c r="A1" s="2" t="s">
        <v>53</v>
      </c>
      <c r="AM1" s="5" t="s">
        <v>0</v>
      </c>
      <c r="BQ1" s="6"/>
    </row>
    <row r="2" spans="1:69" s="1" customFormat="1" x14ac:dyDescent="0.25">
      <c r="A2" s="7" t="s">
        <v>54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 t="s">
        <v>1</v>
      </c>
      <c r="BQ2" s="6"/>
    </row>
    <row r="3" spans="1:69" s="1" customFormat="1" ht="17.25" customHeight="1" x14ac:dyDescent="0.25">
      <c r="A3" s="11"/>
      <c r="B3" s="55"/>
      <c r="C3" s="69"/>
      <c r="D3" s="69"/>
      <c r="E3" s="69"/>
      <c r="F3" s="69"/>
      <c r="G3" s="83" t="s">
        <v>2</v>
      </c>
      <c r="H3" s="83"/>
      <c r="I3" s="83"/>
      <c r="J3" s="83"/>
      <c r="K3" s="83"/>
      <c r="L3" s="83"/>
      <c r="M3" s="83"/>
      <c r="N3" s="13"/>
      <c r="O3" s="67"/>
      <c r="P3" s="67"/>
      <c r="Q3" s="67"/>
      <c r="R3" s="67"/>
      <c r="S3" s="67"/>
      <c r="T3" s="67"/>
      <c r="U3" s="67"/>
      <c r="V3" s="67"/>
      <c r="W3" s="67"/>
      <c r="X3" s="86" t="s">
        <v>51</v>
      </c>
      <c r="Y3" s="86"/>
      <c r="Z3" s="86"/>
      <c r="AA3" s="86"/>
      <c r="AB3" s="86"/>
      <c r="AC3" s="86"/>
      <c r="AD3" s="86"/>
      <c r="AE3" s="77"/>
      <c r="AF3" s="81" t="s">
        <v>83</v>
      </c>
      <c r="AG3" s="81"/>
      <c r="AH3" s="78"/>
      <c r="AI3" s="81" t="s">
        <v>76</v>
      </c>
      <c r="AJ3" s="81"/>
      <c r="AK3" s="14"/>
      <c r="AL3" s="12"/>
      <c r="AM3" s="15"/>
      <c r="BQ3" s="6"/>
    </row>
    <row r="4" spans="1:69" s="1" customFormat="1" ht="17.25" customHeight="1" x14ac:dyDescent="0.25">
      <c r="A4" s="16"/>
      <c r="B4" s="56"/>
      <c r="C4" s="70"/>
      <c r="D4" s="70"/>
      <c r="E4" s="70"/>
      <c r="F4" s="70"/>
      <c r="G4" s="84" t="s">
        <v>3</v>
      </c>
      <c r="H4" s="84"/>
      <c r="I4" s="84"/>
      <c r="J4" s="84"/>
      <c r="K4" s="84"/>
      <c r="L4" s="84"/>
      <c r="M4" s="84"/>
      <c r="N4" s="17"/>
      <c r="O4" s="68" t="s">
        <v>4</v>
      </c>
      <c r="P4" s="68"/>
      <c r="Q4" s="68"/>
      <c r="R4" s="68"/>
      <c r="S4" s="68"/>
      <c r="T4" s="68"/>
      <c r="U4" s="68"/>
      <c r="V4" s="68"/>
      <c r="W4" s="68"/>
      <c r="X4" s="85" t="s">
        <v>52</v>
      </c>
      <c r="Y4" s="85"/>
      <c r="Z4" s="85"/>
      <c r="AA4" s="85"/>
      <c r="AB4" s="85"/>
      <c r="AC4" s="85"/>
      <c r="AD4" s="85"/>
      <c r="AE4" s="87"/>
      <c r="AF4" s="82" t="s">
        <v>82</v>
      </c>
      <c r="AG4" s="82"/>
      <c r="AH4" s="68"/>
      <c r="AI4" s="82" t="s">
        <v>77</v>
      </c>
      <c r="AJ4" s="82"/>
      <c r="AK4" s="18"/>
      <c r="AM4" s="19"/>
      <c r="BQ4" s="6"/>
    </row>
    <row r="5" spans="1:69" s="1" customFormat="1" x14ac:dyDescent="0.25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2">
        <v>2021</v>
      </c>
      <c r="L5" s="22">
        <v>2022</v>
      </c>
      <c r="M5" s="22">
        <v>2023</v>
      </c>
      <c r="N5" s="21"/>
      <c r="O5" s="23" t="s">
        <v>5</v>
      </c>
      <c r="P5" s="54" t="s">
        <v>6</v>
      </c>
      <c r="Q5" s="54" t="s">
        <v>43</v>
      </c>
      <c r="R5" s="54" t="s">
        <v>42</v>
      </c>
      <c r="S5" s="54" t="s">
        <v>44</v>
      </c>
      <c r="T5" s="54" t="s">
        <v>45</v>
      </c>
      <c r="U5" s="54" t="s">
        <v>46</v>
      </c>
      <c r="V5" s="54" t="s">
        <v>47</v>
      </c>
      <c r="W5" s="54"/>
      <c r="X5" s="54" t="s">
        <v>48</v>
      </c>
      <c r="Y5" s="54" t="s">
        <v>49</v>
      </c>
      <c r="Z5" s="54" t="s">
        <v>50</v>
      </c>
      <c r="AA5" s="23" t="s">
        <v>72</v>
      </c>
      <c r="AB5" s="23" t="s">
        <v>75</v>
      </c>
      <c r="AC5" s="23" t="s">
        <v>79</v>
      </c>
      <c r="AD5" s="23" t="s">
        <v>81</v>
      </c>
      <c r="AE5" s="88"/>
      <c r="AF5" s="23" t="s">
        <v>78</v>
      </c>
      <c r="AG5" s="23" t="s">
        <v>80</v>
      </c>
      <c r="AH5" s="72"/>
      <c r="AI5" s="81" t="s">
        <v>81</v>
      </c>
      <c r="AJ5" s="81"/>
      <c r="AK5" s="75"/>
      <c r="AL5" s="76"/>
      <c r="AM5" s="24"/>
      <c r="AN5" s="25"/>
      <c r="AO5" s="26"/>
      <c r="AP5" s="26"/>
      <c r="AQ5" s="26"/>
      <c r="AR5" s="26"/>
    </row>
    <row r="6" spans="1:69" s="1" customFormat="1" x14ac:dyDescent="0.25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H6" s="12"/>
      <c r="AK6" s="12"/>
      <c r="AL6" s="12"/>
      <c r="AM6" s="15"/>
    </row>
    <row r="7" spans="1:69" s="1" customFormat="1" x14ac:dyDescent="0.25">
      <c r="A7" s="27" t="s">
        <v>7</v>
      </c>
      <c r="B7" s="19" t="s">
        <v>56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9834.2462930000002</v>
      </c>
      <c r="K7" s="60">
        <v>12082.065433</v>
      </c>
      <c r="L7" s="60">
        <v>14771.624585</v>
      </c>
      <c r="M7" s="60">
        <v>13799.234821</v>
      </c>
      <c r="N7" s="60"/>
      <c r="O7" s="60" t="e">
        <f>+#REF!/#REF!*100-100</f>
        <v>#REF!</v>
      </c>
      <c r="P7" s="60" t="e">
        <f>+#REF!/#REF!*100-100</f>
        <v>#REF!</v>
      </c>
      <c r="Q7" s="60" t="e">
        <f>+#REF!/#REF!*100-100</f>
        <v>#REF!</v>
      </c>
      <c r="R7" s="60" t="e">
        <f>+#REF!/#REF!*100-100</f>
        <v>#REF!</v>
      </c>
      <c r="S7" s="60" t="e">
        <f>+C7/#REF!*100-100</f>
        <v>#REF!</v>
      </c>
      <c r="T7" s="60">
        <f>+D7/C7*100-100</f>
        <v>14.838338444016188</v>
      </c>
      <c r="U7" s="60">
        <f>+E7/D7*100-100</f>
        <v>-16.174418749947066</v>
      </c>
      <c r="V7" s="60">
        <f>+F7/E7*100-100</f>
        <v>-2.0830680666593366</v>
      </c>
      <c r="W7" s="60"/>
      <c r="X7" s="60">
        <f>+G7/F7*100-100</f>
        <v>27.625599618939646</v>
      </c>
      <c r="Y7" s="60">
        <f>+H7/G7*100-100</f>
        <v>1.3199708900811373</v>
      </c>
      <c r="Z7" s="73">
        <f>+I7/H7*100-100</f>
        <v>3.5506751783697723</v>
      </c>
      <c r="AA7" s="73">
        <f>+J7/I7*100-100</f>
        <v>-1.1652336375448158E-2</v>
      </c>
      <c r="AB7" s="73">
        <f>+K7/J7*100-100</f>
        <v>22.857055569169489</v>
      </c>
      <c r="AC7" s="73">
        <f>+L7/K7*100-100</f>
        <v>22.260756382381032</v>
      </c>
      <c r="AD7" s="73">
        <f>+M7/L7*100-100</f>
        <v>-6.5828220748814772</v>
      </c>
      <c r="AE7" s="73"/>
      <c r="AF7" s="73">
        <v>11311.701618999999</v>
      </c>
      <c r="AG7" s="73">
        <v>11177.629593</v>
      </c>
      <c r="AH7" s="73"/>
      <c r="AI7" s="73">
        <f>(AG7-AF7)/AF7*100</f>
        <v>-1.1852507298707577</v>
      </c>
      <c r="AK7" s="73"/>
      <c r="AL7" s="28" t="s">
        <v>7</v>
      </c>
      <c r="AM7" s="29" t="s">
        <v>57</v>
      </c>
      <c r="AO7" s="30"/>
    </row>
    <row r="8" spans="1:69" s="1" customFormat="1" x14ac:dyDescent="0.25">
      <c r="A8" s="31" t="s">
        <v>8</v>
      </c>
      <c r="B8" s="59" t="s">
        <v>9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9777.9046739999994</v>
      </c>
      <c r="K8" s="62">
        <v>12003.477963000003</v>
      </c>
      <c r="L8" s="62">
        <v>14650.845784999998</v>
      </c>
      <c r="M8" s="62">
        <v>13683.601581000003</v>
      </c>
      <c r="N8" s="61"/>
      <c r="O8" s="62" t="e">
        <f>+#REF!/#REF!*100-100</f>
        <v>#REF!</v>
      </c>
      <c r="P8" s="62" t="e">
        <f>+#REF!/#REF!*100-100</f>
        <v>#REF!</v>
      </c>
      <c r="Q8" s="62" t="e">
        <f>+#REF!/#REF!*100-100</f>
        <v>#REF!</v>
      </c>
      <c r="R8" s="62" t="e">
        <f>+#REF!/#REF!*100-100</f>
        <v>#REF!</v>
      </c>
      <c r="S8" s="62" t="e">
        <f>+C8/#REF!*100-100</f>
        <v>#REF!</v>
      </c>
      <c r="T8" s="62">
        <f>+D8/C8*100-100</f>
        <v>15.112655957870587</v>
      </c>
      <c r="U8" s="62">
        <f>+E8/D8*100-100</f>
        <v>-16.566254885659703</v>
      </c>
      <c r="V8" s="62">
        <f>+F8/E8*100-100</f>
        <v>-1.3758487869845339</v>
      </c>
      <c r="W8" s="62"/>
      <c r="X8" s="62">
        <f>+G8/F8*100-100</f>
        <v>28.452117249244736</v>
      </c>
      <c r="Y8" s="62">
        <f>+H8/G8*100-100</f>
        <v>1.4458165306172788</v>
      </c>
      <c r="Z8" s="62">
        <f>+I8/H8*100-100</f>
        <v>3.7005430811497035</v>
      </c>
      <c r="AA8" s="62">
        <f>+J8/I8*100-100</f>
        <v>0.20671320505354629</v>
      </c>
      <c r="AB8" s="62">
        <f>+K8/J8*100-100</f>
        <v>22.761249605121733</v>
      </c>
      <c r="AC8" s="62">
        <f>+L8/K8*100-100</f>
        <v>22.055006308674436</v>
      </c>
      <c r="AD8" s="62">
        <f>+M8/L8*100-100</f>
        <v>-6.6019683654734109</v>
      </c>
      <c r="AE8" s="62"/>
      <c r="AF8" s="62">
        <v>11234.501967999999</v>
      </c>
      <c r="AG8" s="62">
        <v>11098.244285000001</v>
      </c>
      <c r="AH8" s="62"/>
      <c r="AI8" s="62">
        <f t="shared" ref="AI8:AI10" si="0">(AG8-AF8)/AF8*100</f>
        <v>-1.2128502303716719</v>
      </c>
      <c r="AJ8" s="62"/>
      <c r="AK8" s="73"/>
      <c r="AL8" s="33" t="s">
        <v>8</v>
      </c>
      <c r="AM8" s="34" t="s">
        <v>10</v>
      </c>
      <c r="AO8" s="35"/>
      <c r="AP8" s="36"/>
    </row>
    <row r="9" spans="1:69" s="1" customFormat="1" x14ac:dyDescent="0.25">
      <c r="A9" s="31" t="s">
        <v>11</v>
      </c>
      <c r="B9" s="59" t="s">
        <v>12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2">
        <v>29.514864999999997</v>
      </c>
      <c r="L9" s="62">
        <v>50.148926999999993</v>
      </c>
      <c r="M9" s="62">
        <v>48.428784000000007</v>
      </c>
      <c r="N9" s="61"/>
      <c r="O9" s="62" t="e">
        <f>+#REF!/#REF!*100-100</f>
        <v>#REF!</v>
      </c>
      <c r="P9" s="62" t="e">
        <f>+#REF!/#REF!*100-100</f>
        <v>#REF!</v>
      </c>
      <c r="Q9" s="62" t="e">
        <f>+#REF!/#REF!*100-100</f>
        <v>#REF!</v>
      </c>
      <c r="R9" s="62" t="e">
        <f>+#REF!/#REF!*100-100</f>
        <v>#REF!</v>
      </c>
      <c r="S9" s="62" t="e">
        <f>+C9/#REF!*100-100</f>
        <v>#REF!</v>
      </c>
      <c r="T9" s="62">
        <f>+D9/C9*100-100</f>
        <v>-6.2889235467194879</v>
      </c>
      <c r="U9" s="62">
        <f>+E9/D9*100-100</f>
        <v>-12.21210042780227</v>
      </c>
      <c r="V9" s="62">
        <f>+F9/E9*100-100</f>
        <v>-25.267194499325214</v>
      </c>
      <c r="W9" s="62"/>
      <c r="X9" s="62">
        <f>+G9/F9*100-100</f>
        <v>-40.377485749865613</v>
      </c>
      <c r="Y9" s="62">
        <f>+H9/G9*100-100</f>
        <v>-7.8674957910329795</v>
      </c>
      <c r="Z9" s="62">
        <f>+I9/H9*100-100</f>
        <v>-33.015907532754852</v>
      </c>
      <c r="AA9" s="62">
        <f>+J9/I9*100-100</f>
        <v>-9.9078368364582019</v>
      </c>
      <c r="AB9" s="62">
        <f>+K9/J9*100-100</f>
        <v>30.49582139547914</v>
      </c>
      <c r="AC9" s="62">
        <f>+L9/K9*100-100</f>
        <v>69.910744975455572</v>
      </c>
      <c r="AD9" s="62">
        <f>+M9/L9*100-100</f>
        <v>-3.4300694010860724</v>
      </c>
      <c r="AE9" s="62"/>
      <c r="AF9" s="62">
        <v>39.065089999999998</v>
      </c>
      <c r="AG9" s="62">
        <v>39.128179000000003</v>
      </c>
      <c r="AH9" s="62"/>
      <c r="AI9" s="62">
        <f t="shared" si="0"/>
        <v>0.16149713209416658</v>
      </c>
      <c r="AJ9" s="62"/>
      <c r="AK9" s="73"/>
      <c r="AL9" s="33" t="s">
        <v>11</v>
      </c>
      <c r="AM9" s="34" t="s">
        <v>13</v>
      </c>
      <c r="AO9" s="35"/>
      <c r="AP9" s="36"/>
    </row>
    <row r="10" spans="1:69" s="1" customFormat="1" x14ac:dyDescent="0.25">
      <c r="A10" s="31" t="s">
        <v>55</v>
      </c>
      <c r="B10" s="59" t="s">
        <v>15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2">
        <v>58.300669999999997</v>
      </c>
      <c r="H10" s="62">
        <v>51.134894000000003</v>
      </c>
      <c r="I10" s="62">
        <v>52.553372999999993</v>
      </c>
      <c r="J10" s="62">
        <v>33.724139999999998</v>
      </c>
      <c r="K10" s="62">
        <v>49.072604999999996</v>
      </c>
      <c r="L10" s="62">
        <v>70.629873000000003</v>
      </c>
      <c r="M10" s="62">
        <v>67.204455999999993</v>
      </c>
      <c r="N10" s="61"/>
      <c r="O10" s="60"/>
      <c r="P10" s="60"/>
      <c r="Q10" s="60"/>
      <c r="R10" s="60"/>
      <c r="S10" s="60"/>
      <c r="T10" s="60"/>
      <c r="U10" s="60"/>
      <c r="V10" s="62">
        <f>+F10/E10*100-100</f>
        <v>-36.656041095454917</v>
      </c>
      <c r="W10" s="62"/>
      <c r="X10" s="62">
        <f>+G10/F10*100-100</f>
        <v>3.9405124796711988</v>
      </c>
      <c r="Y10" s="62">
        <f>+H10/G10*100-100</f>
        <v>-12.291069725270731</v>
      </c>
      <c r="Z10" s="62">
        <f>+I10/H10*100-100</f>
        <v>2.7739942122496473</v>
      </c>
      <c r="AA10" s="62">
        <f>+J10/I10*100-100</f>
        <v>-35.828781151687437</v>
      </c>
      <c r="AB10" s="62">
        <f>+K10/J10*100-100</f>
        <v>45.511805490073272</v>
      </c>
      <c r="AC10" s="62">
        <f>+L10/K10*100-100</f>
        <v>43.929332873198831</v>
      </c>
      <c r="AD10" s="62">
        <f>+M10/L10*100-100</f>
        <v>-4.8498133360653384</v>
      </c>
      <c r="AE10" s="62"/>
      <c r="AF10" s="62">
        <v>38.134561000000005</v>
      </c>
      <c r="AG10" s="62">
        <v>40.257128999999999</v>
      </c>
      <c r="AH10" s="62"/>
      <c r="AI10" s="62">
        <f t="shared" si="0"/>
        <v>5.5659956332000089</v>
      </c>
      <c r="AJ10" s="62"/>
      <c r="AK10" s="73"/>
      <c r="AL10" s="33" t="s">
        <v>55</v>
      </c>
      <c r="AM10" s="34" t="s">
        <v>16</v>
      </c>
      <c r="AO10" s="35"/>
      <c r="AP10" s="36"/>
    </row>
    <row r="11" spans="1:69" x14ac:dyDescent="0.25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N11" s="61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79"/>
      <c r="AJ11" s="60"/>
      <c r="AK11" s="73"/>
      <c r="AL11" s="33"/>
      <c r="AM11" s="40"/>
      <c r="AO11" s="35"/>
      <c r="AP11" s="36"/>
    </row>
    <row r="12" spans="1:69" s="1" customFormat="1" x14ac:dyDescent="0.25">
      <c r="A12" s="16" t="s">
        <v>14</v>
      </c>
      <c r="B12" s="19" t="s">
        <v>18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22334.135097999999</v>
      </c>
      <c r="K12" s="60">
        <v>40086.439304</v>
      </c>
      <c r="L12" s="60">
        <v>75344.062198</v>
      </c>
      <c r="M12" s="1">
        <v>46310.097175999996</v>
      </c>
      <c r="N12" s="60"/>
      <c r="O12" s="60" t="e">
        <f>+#REF!/#REF!*100-100</f>
        <v>#REF!</v>
      </c>
      <c r="P12" s="60" t="e">
        <f>+#REF!/#REF!*100-100</f>
        <v>#REF!</v>
      </c>
      <c r="Q12" s="60" t="e">
        <f>+#REF!/#REF!*100-100</f>
        <v>#REF!</v>
      </c>
      <c r="R12" s="60" t="e">
        <f>+#REF!/#REF!*100-100</f>
        <v>#REF!</v>
      </c>
      <c r="S12" s="60" t="e">
        <f>+C12/#REF!*100-100</f>
        <v>#REF!</v>
      </c>
      <c r="T12" s="60">
        <f>+D12/C12*100-100</f>
        <v>-3.1889383016304009</v>
      </c>
      <c r="U12" s="60">
        <f>+E12/D12*100-100</f>
        <v>-25.260997670916382</v>
      </c>
      <c r="V12" s="60">
        <f>+F12/E12*100-100</f>
        <v>-31.265667134870057</v>
      </c>
      <c r="W12" s="60"/>
      <c r="X12" s="60">
        <f>+G12/F12*100-100</f>
        <v>38.183152448599486</v>
      </c>
      <c r="Y12" s="60">
        <f>+H12/G12*100-100</f>
        <v>10.500179174795704</v>
      </c>
      <c r="Z12" s="60">
        <f>+I12/H12*100-100</f>
        <v>9.3768349489870246</v>
      </c>
      <c r="AA12" s="60">
        <f>+J12/I12*100-100</f>
        <v>-29.53612688816321</v>
      </c>
      <c r="AB12" s="60">
        <f>+K12/J12*100-100</f>
        <v>79.485075773494827</v>
      </c>
      <c r="AC12" s="60">
        <f>+L12/K12*100-100</f>
        <v>87.953990192593238</v>
      </c>
      <c r="AD12" s="60">
        <f>+M12/L12*100-100</f>
        <v>-38.535173409817439</v>
      </c>
      <c r="AE12" s="60"/>
      <c r="AF12" s="60">
        <v>58364.842223000007</v>
      </c>
      <c r="AG12" s="60">
        <v>34240.034495</v>
      </c>
      <c r="AH12" s="60"/>
      <c r="AI12" s="73">
        <f>(AG12-AF12)/AF12*100</f>
        <v>-41.334486326244317</v>
      </c>
      <c r="AJ12" s="60"/>
      <c r="AK12" s="73"/>
      <c r="AL12" s="4" t="s">
        <v>14</v>
      </c>
      <c r="AM12" s="29" t="s">
        <v>19</v>
      </c>
      <c r="AO12" s="38"/>
      <c r="AP12" s="39"/>
    </row>
    <row r="13" spans="1:69" s="1" customFormat="1" x14ac:dyDescent="0.25">
      <c r="A13" s="31"/>
      <c r="B13" s="59"/>
      <c r="C13" s="60"/>
      <c r="D13" s="60"/>
      <c r="E13" s="60"/>
      <c r="F13" s="60"/>
      <c r="G13" s="60"/>
      <c r="H13" s="60"/>
      <c r="N13" s="61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79"/>
      <c r="AJ13" s="60"/>
      <c r="AK13" s="73"/>
      <c r="AL13" s="33"/>
      <c r="AM13" s="34"/>
      <c r="AO13" s="35"/>
      <c r="AP13" s="36"/>
    </row>
    <row r="14" spans="1:69" s="1" customFormat="1" x14ac:dyDescent="0.25">
      <c r="A14" s="16" t="s">
        <v>17</v>
      </c>
      <c r="B14" s="19" t="s">
        <v>21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162143.182149</v>
      </c>
      <c r="J14" s="60">
        <v>179808.65114500001</v>
      </c>
      <c r="K14" s="60">
        <v>205981.185895</v>
      </c>
      <c r="L14" s="60">
        <v>261114.00072700001</v>
      </c>
      <c r="M14" s="60">
        <v>291891.77922299999</v>
      </c>
      <c r="N14" s="60"/>
      <c r="O14" s="60" t="e">
        <f>+#REF!/#REF!*100-100</f>
        <v>#REF!</v>
      </c>
      <c r="P14" s="60" t="e">
        <f>+#REF!/#REF!*100-100</f>
        <v>#REF!</v>
      </c>
      <c r="Q14" s="60" t="e">
        <f>+#REF!/#REF!*100-100</f>
        <v>#REF!</v>
      </c>
      <c r="R14" s="60" t="e">
        <f>+#REF!/#REF!*100-100</f>
        <v>#REF!</v>
      </c>
      <c r="S14" s="60" t="e">
        <f>+C14/#REF!*100-100</f>
        <v>#REF!</v>
      </c>
      <c r="T14" s="60">
        <f t="shared" ref="T14:T26" si="1">+D14/C14*100-100</f>
        <v>-4.5601545256537719</v>
      </c>
      <c r="U14" s="60">
        <f t="shared" ref="U14:U26" si="2">+E14/D14*100-100</f>
        <v>-12.026710007707706</v>
      </c>
      <c r="V14" s="60">
        <f t="shared" ref="V14:V26" si="3">+F14/E14*100-100</f>
        <v>-1.2426512232387381</v>
      </c>
      <c r="W14" s="60"/>
      <c r="X14" s="60">
        <f t="shared" ref="X14:X26" si="4">+G14/F14*100-100</f>
        <v>14.568903375925643</v>
      </c>
      <c r="Y14" s="60">
        <f t="shared" ref="Y14:Y26" si="5">+H14/G14*100-100</f>
        <v>-5.8217596976006121</v>
      </c>
      <c r="Z14" s="60">
        <f t="shared" ref="Z14:Z26" si="6">+I14/H14*100-100</f>
        <v>-12.099949923639571</v>
      </c>
      <c r="AA14" s="60">
        <f t="shared" ref="AA14:AA26" si="7">+J14/I14*100-100</f>
        <v>10.894981066651638</v>
      </c>
      <c r="AB14" s="60">
        <f>+K14/J14*100-100</f>
        <v>14.555770583526666</v>
      </c>
      <c r="AC14" s="60">
        <f>+L14/K14*100-100</f>
        <v>26.765946895802543</v>
      </c>
      <c r="AD14" s="60">
        <f>+M14/L14*100-100</f>
        <v>11.787103874287766</v>
      </c>
      <c r="AE14" s="60"/>
      <c r="AF14" s="60">
        <v>191320.66329799997</v>
      </c>
      <c r="AG14" s="60">
        <v>221554.97566299999</v>
      </c>
      <c r="AH14" s="60"/>
      <c r="AI14" s="73">
        <f>(AG14-AF14)/AF14*100</f>
        <v>15.80295188393071</v>
      </c>
      <c r="AJ14" s="60"/>
      <c r="AK14" s="73"/>
      <c r="AL14" s="3" t="s">
        <v>17</v>
      </c>
      <c r="AM14" s="37" t="s">
        <v>22</v>
      </c>
      <c r="AO14" s="38"/>
      <c r="AP14" s="39"/>
    </row>
    <row r="15" spans="1:69" s="1" customFormat="1" x14ac:dyDescent="0.25">
      <c r="A15" s="44">
        <v>10</v>
      </c>
      <c r="B15" s="59" t="s">
        <v>59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5643.8334739999991</v>
      </c>
      <c r="J15" s="62">
        <v>6118.2583949999998</v>
      </c>
      <c r="K15" s="62">
        <v>7366.9669509999994</v>
      </c>
      <c r="L15" s="62">
        <v>10770.947385999998</v>
      </c>
      <c r="M15" s="62">
        <v>10454.465700000001</v>
      </c>
      <c r="N15" s="64"/>
      <c r="O15" s="62" t="e">
        <f>+#REF!/#REF!*100-100</f>
        <v>#REF!</v>
      </c>
      <c r="P15" s="62" t="e">
        <f>+#REF!/#REF!*100-100</f>
        <v>#REF!</v>
      </c>
      <c r="Q15" s="62" t="e">
        <f>+#REF!/#REF!*100-100</f>
        <v>#REF!</v>
      </c>
      <c r="R15" s="62" t="e">
        <f>+#REF!/#REF!*100-100</f>
        <v>#REF!</v>
      </c>
      <c r="S15" s="62" t="e">
        <f>+C15/#REF!*100-100</f>
        <v>#REF!</v>
      </c>
      <c r="T15" s="62">
        <f t="shared" si="1"/>
        <v>4.5045410617686912</v>
      </c>
      <c r="U15" s="62">
        <f t="shared" si="2"/>
        <v>-13.843323832256132</v>
      </c>
      <c r="V15" s="62">
        <f t="shared" si="3"/>
        <v>-2.8058477790449814</v>
      </c>
      <c r="W15" s="62"/>
      <c r="X15" s="62">
        <f t="shared" si="4"/>
        <v>5.9839166617759787</v>
      </c>
      <c r="Y15" s="62">
        <f t="shared" si="5"/>
        <v>-5.7415663088357007</v>
      </c>
      <c r="Z15" s="62">
        <f t="shared" si="6"/>
        <v>-8.9659483646926219E-2</v>
      </c>
      <c r="AA15" s="62">
        <f t="shared" si="7"/>
        <v>8.4060758203724504</v>
      </c>
      <c r="AB15" s="62">
        <f>+K15/J15*100-100</f>
        <v>20.409542640769757</v>
      </c>
      <c r="AC15" s="62">
        <f>+L15/K15*100-100</f>
        <v>46.205995732584881</v>
      </c>
      <c r="AD15" s="62">
        <f>+M15/L15*100-100</f>
        <v>-2.9382901490295836</v>
      </c>
      <c r="AE15" s="62"/>
      <c r="AF15" s="62">
        <v>8053.6439129999999</v>
      </c>
      <c r="AG15" s="62">
        <v>7976.2608699999992</v>
      </c>
      <c r="AH15" s="62"/>
      <c r="AI15" s="62">
        <f t="shared" ref="AI15:AI26" si="8">(AG15-AF15)/AF15*100</f>
        <v>-0.9608451011236151</v>
      </c>
      <c r="AJ15" s="62"/>
      <c r="AK15" s="73"/>
      <c r="AL15" s="71">
        <v>10</v>
      </c>
      <c r="AM15" s="45" t="s">
        <v>58</v>
      </c>
      <c r="AO15" s="38"/>
      <c r="AP15" s="39"/>
    </row>
    <row r="16" spans="1:69" s="1" customFormat="1" x14ac:dyDescent="0.25">
      <c r="A16" s="31">
        <v>11</v>
      </c>
      <c r="B16" s="59" t="s">
        <v>60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2">
        <v>732.63539700000001</v>
      </c>
      <c r="L16" s="62">
        <v>965.15422000000012</v>
      </c>
      <c r="M16" s="62">
        <v>1167.1138920000001</v>
      </c>
      <c r="N16" s="61"/>
      <c r="O16" s="62" t="e">
        <f>+#REF!/#REF!*100-100</f>
        <v>#REF!</v>
      </c>
      <c r="P16" s="62" t="e">
        <f>+#REF!/#REF!*100-100</f>
        <v>#REF!</v>
      </c>
      <c r="Q16" s="62" t="e">
        <f>+#REF!/#REF!*100-100</f>
        <v>#REF!</v>
      </c>
      <c r="R16" s="62" t="e">
        <f>+#REF!/#REF!*100-100</f>
        <v>#REF!</v>
      </c>
      <c r="S16" s="62" t="e">
        <f>+C16/#REF!*100-100</f>
        <v>#REF!</v>
      </c>
      <c r="T16" s="62">
        <f t="shared" si="1"/>
        <v>-4.0359211203175249</v>
      </c>
      <c r="U16" s="62">
        <f t="shared" si="2"/>
        <v>-7.9136837020595721</v>
      </c>
      <c r="V16" s="62">
        <f t="shared" si="3"/>
        <v>4.5784167983926096</v>
      </c>
      <c r="W16" s="62"/>
      <c r="X16" s="62">
        <f t="shared" si="4"/>
        <v>30.749604276959786</v>
      </c>
      <c r="Y16" s="62">
        <f t="shared" si="5"/>
        <v>-6.4445777265388529</v>
      </c>
      <c r="Z16" s="62">
        <f t="shared" si="6"/>
        <v>-13.290940951840753</v>
      </c>
      <c r="AA16" s="62">
        <f t="shared" si="7"/>
        <v>5.9913168757754534</v>
      </c>
      <c r="AB16" s="62">
        <f>+K16/J16*100-100</f>
        <v>36.415106126997927</v>
      </c>
      <c r="AC16" s="62">
        <f>+L16/K16*100-100</f>
        <v>31.737317627856839</v>
      </c>
      <c r="AD16" s="62">
        <f>+M16/L16*100-100</f>
        <v>20.925119303731577</v>
      </c>
      <c r="AE16" s="62"/>
      <c r="AF16" s="62">
        <v>737.67042700000002</v>
      </c>
      <c r="AG16" s="62">
        <v>895.48527100000001</v>
      </c>
      <c r="AH16" s="62"/>
      <c r="AI16" s="62">
        <f t="shared" si="8"/>
        <v>21.393679104340723</v>
      </c>
      <c r="AJ16" s="62"/>
      <c r="AK16" s="73"/>
      <c r="AL16" s="33">
        <v>11</v>
      </c>
      <c r="AM16" s="34" t="s">
        <v>71</v>
      </c>
      <c r="AO16" s="35"/>
      <c r="AP16" s="36"/>
    </row>
    <row r="17" spans="1:42" s="1" customFormat="1" x14ac:dyDescent="0.25">
      <c r="A17" s="31">
        <v>13</v>
      </c>
      <c r="B17" s="59" t="s">
        <v>23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4609.5792070000007</v>
      </c>
      <c r="J17" s="62">
        <v>657.725233</v>
      </c>
      <c r="K17" s="62">
        <v>4690.6671640000004</v>
      </c>
      <c r="L17" s="62">
        <v>744.346001</v>
      </c>
      <c r="M17" s="62">
        <v>5030.7757439999996</v>
      </c>
      <c r="N17" s="61"/>
      <c r="O17" s="62" t="e">
        <f>+#REF!/#REF!*100-100</f>
        <v>#REF!</v>
      </c>
      <c r="P17" s="62" t="e">
        <f>+#REF!/#REF!*100-100</f>
        <v>#REF!</v>
      </c>
      <c r="Q17" s="62" t="e">
        <f>+#REF!/#REF!*100-100</f>
        <v>#REF!</v>
      </c>
      <c r="R17" s="62" t="e">
        <f>+#REF!/#REF!*100-100</f>
        <v>#REF!</v>
      </c>
      <c r="S17" s="62" t="e">
        <f>+C17/#REF!*100-100</f>
        <v>#REF!</v>
      </c>
      <c r="T17" s="62">
        <f t="shared" si="1"/>
        <v>2.238720610346661</v>
      </c>
      <c r="U17" s="62">
        <f t="shared" si="2"/>
        <v>-16.223210066985146</v>
      </c>
      <c r="V17" s="62">
        <f t="shared" si="3"/>
        <v>-4.4252355631315083</v>
      </c>
      <c r="W17" s="62"/>
      <c r="X17" s="62">
        <f t="shared" si="4"/>
        <v>12.163309689989092</v>
      </c>
      <c r="Y17" s="62">
        <f t="shared" si="5"/>
        <v>-6.8267057182573296</v>
      </c>
      <c r="Z17" s="62">
        <f t="shared" si="6"/>
        <v>-5.1714816214927311</v>
      </c>
      <c r="AA17" s="62">
        <f t="shared" si="7"/>
        <v>-85.731338947355681</v>
      </c>
      <c r="AB17" s="62">
        <f>+K17/J17*100-100</f>
        <v>613.1651529628939</v>
      </c>
      <c r="AC17" s="62">
        <f>+L17/K17*100-100</f>
        <v>-84.131340490054015</v>
      </c>
      <c r="AD17" s="62">
        <f>+M17/L17*100-100</f>
        <v>575.86522091088648</v>
      </c>
      <c r="AE17" s="62"/>
      <c r="AF17" s="62">
        <v>4795.6914740000002</v>
      </c>
      <c r="AG17" s="62">
        <v>3967.5198810000002</v>
      </c>
      <c r="AH17" s="62"/>
      <c r="AI17" s="62">
        <f t="shared" si="8"/>
        <v>-17.269075742048038</v>
      </c>
      <c r="AJ17" s="62"/>
      <c r="AK17" s="73"/>
      <c r="AL17" s="33">
        <v>13</v>
      </c>
      <c r="AM17" s="34" t="s">
        <v>24</v>
      </c>
      <c r="AO17" s="35"/>
      <c r="AP17" s="36"/>
    </row>
    <row r="18" spans="1:42" s="1" customFormat="1" x14ac:dyDescent="0.25">
      <c r="A18" s="31">
        <v>14</v>
      </c>
      <c r="B18" s="59" t="s">
        <v>25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1572.6997670000003</v>
      </c>
      <c r="J18" s="62">
        <v>4009.3307889999992</v>
      </c>
      <c r="K18" s="62">
        <v>1544.241462</v>
      </c>
      <c r="L18" s="62">
        <v>6031.5991590000003</v>
      </c>
      <c r="M18" s="62">
        <v>3046.6001260000003</v>
      </c>
      <c r="N18" s="61"/>
      <c r="O18" s="62" t="e">
        <f>+#REF!/#REF!*100-100</f>
        <v>#REF!</v>
      </c>
      <c r="P18" s="62" t="e">
        <f>+#REF!/#REF!*100-100</f>
        <v>#REF!</v>
      </c>
      <c r="Q18" s="62" t="e">
        <f>+#REF!/#REF!*100-100</f>
        <v>#REF!</v>
      </c>
      <c r="R18" s="62" t="e">
        <f>+#REF!/#REF!*100-100</f>
        <v>#REF!</v>
      </c>
      <c r="S18" s="62" t="e">
        <f>+C18/#REF!*100-100</f>
        <v>#REF!</v>
      </c>
      <c r="T18" s="62">
        <f t="shared" si="1"/>
        <v>0.46524736232443331</v>
      </c>
      <c r="U18" s="62">
        <f t="shared" si="2"/>
        <v>-9.5926826223122532</v>
      </c>
      <c r="V18" s="62">
        <f t="shared" si="3"/>
        <v>-7.0625536424393687</v>
      </c>
      <c r="W18" s="62"/>
      <c r="X18" s="62">
        <f t="shared" si="4"/>
        <v>-9.1744842042945862</v>
      </c>
      <c r="Y18" s="62">
        <f t="shared" si="5"/>
        <v>-8.0796486187788048</v>
      </c>
      <c r="Z18" s="62">
        <f t="shared" si="6"/>
        <v>-18.680902102116377</v>
      </c>
      <c r="AA18" s="62">
        <f t="shared" si="7"/>
        <v>154.93300584942472</v>
      </c>
      <c r="AB18" s="62">
        <f>+K18/J18*100-100</f>
        <v>-61.483810060352681</v>
      </c>
      <c r="AC18" s="62">
        <f>+L18/K18*100-100</f>
        <v>290.58653114962152</v>
      </c>
      <c r="AD18" s="62">
        <f>+M18/L18*100-100</f>
        <v>-49.489346926278387</v>
      </c>
      <c r="AE18" s="62"/>
      <c r="AF18" s="62">
        <v>1719.1087739999998</v>
      </c>
      <c r="AG18" s="62">
        <v>2226.5659350000001</v>
      </c>
      <c r="AH18" s="62"/>
      <c r="AI18" s="62">
        <f t="shared" si="8"/>
        <v>29.518618523437329</v>
      </c>
      <c r="AJ18" s="62"/>
      <c r="AK18" s="73"/>
      <c r="AL18" s="33">
        <v>14</v>
      </c>
      <c r="AM18" s="34" t="s">
        <v>26</v>
      </c>
      <c r="AO18" s="35"/>
      <c r="AP18" s="36"/>
    </row>
    <row r="19" spans="1:42" s="1" customFormat="1" x14ac:dyDescent="0.25">
      <c r="A19" s="31">
        <v>24</v>
      </c>
      <c r="B19" s="59" t="s">
        <v>28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29184.208276999998</v>
      </c>
      <c r="J19" s="62">
        <v>42500.756289999998</v>
      </c>
      <c r="K19" s="62">
        <v>36011.594403999996</v>
      </c>
      <c r="L19" s="62">
        <v>56615.213741000007</v>
      </c>
      <c r="M19" s="62">
        <v>62028.186496999988</v>
      </c>
      <c r="N19" s="61"/>
      <c r="O19" s="62" t="e">
        <f>+#REF!/#REF!*100-100</f>
        <v>#REF!</v>
      </c>
      <c r="P19" s="62" t="e">
        <f>+#REF!/#REF!*100-100</f>
        <v>#REF!</v>
      </c>
      <c r="Q19" s="62" t="e">
        <f>+#REF!/#REF!*100-100</f>
        <v>#REF!</v>
      </c>
      <c r="R19" s="62" t="e">
        <f>+#REF!/#REF!*100-100</f>
        <v>#REF!</v>
      </c>
      <c r="S19" s="62" t="e">
        <f>+C19/#REF!*100-100</f>
        <v>#REF!</v>
      </c>
      <c r="T19" s="62">
        <f t="shared" si="1"/>
        <v>-23.767523130417317</v>
      </c>
      <c r="U19" s="62">
        <f t="shared" si="2"/>
        <v>-18.408826012383003</v>
      </c>
      <c r="V19" s="62">
        <f t="shared" si="3"/>
        <v>1.9855046461322559</v>
      </c>
      <c r="W19" s="62"/>
      <c r="X19" s="62">
        <f t="shared" si="4"/>
        <v>61.37714579157668</v>
      </c>
      <c r="Y19" s="62">
        <f t="shared" si="5"/>
        <v>-10.56442946076146</v>
      </c>
      <c r="Z19" s="62">
        <f t="shared" si="6"/>
        <v>-10.537354297219025</v>
      </c>
      <c r="AA19" s="62">
        <f t="shared" si="7"/>
        <v>45.629293371973148</v>
      </c>
      <c r="AB19" s="62">
        <f>+K19/J19*100-100</f>
        <v>-15.268344501264409</v>
      </c>
      <c r="AC19" s="62">
        <f>+L19/K19*100-100</f>
        <v>57.21384925603698</v>
      </c>
      <c r="AD19" s="62">
        <f>+M19/L19*100-100</f>
        <v>9.5609861701890537</v>
      </c>
      <c r="AE19" s="62"/>
      <c r="AF19" s="62">
        <v>40683.098008999994</v>
      </c>
      <c r="AG19" s="62">
        <v>49895.731994999995</v>
      </c>
      <c r="AH19" s="62"/>
      <c r="AI19" s="62">
        <f t="shared" si="8"/>
        <v>22.644868352852491</v>
      </c>
      <c r="AJ19" s="62"/>
      <c r="AK19" s="73"/>
      <c r="AL19" s="33">
        <v>24</v>
      </c>
      <c r="AM19" s="34" t="s">
        <v>29</v>
      </c>
      <c r="AO19" s="35"/>
      <c r="AP19" s="36"/>
    </row>
    <row r="20" spans="1:42" s="1" customFormat="1" x14ac:dyDescent="0.25">
      <c r="A20" s="31">
        <v>25</v>
      </c>
      <c r="B20" s="59" t="s">
        <v>61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4462.1082460000007</v>
      </c>
      <c r="J20" s="62">
        <v>4515.8372929999996</v>
      </c>
      <c r="K20" s="62">
        <v>4613.5126760000012</v>
      </c>
      <c r="L20" s="62">
        <v>5374.9188819999999</v>
      </c>
      <c r="M20" s="62">
        <v>6272.8854649999985</v>
      </c>
      <c r="N20" s="61"/>
      <c r="O20" s="62" t="e">
        <f>+#REF!/#REF!*100-100</f>
        <v>#REF!</v>
      </c>
      <c r="P20" s="62" t="e">
        <f>+#REF!/#REF!*100-100</f>
        <v>#REF!</v>
      </c>
      <c r="Q20" s="62" t="e">
        <f>+#REF!/#REF!*100-100</f>
        <v>#REF!</v>
      </c>
      <c r="R20" s="62" t="e">
        <f>+#REF!/#REF!*100-100</f>
        <v>#REF!</v>
      </c>
      <c r="S20" s="62" t="e">
        <f>+C20/#REF!*100-100</f>
        <v>#REF!</v>
      </c>
      <c r="T20" s="62">
        <f t="shared" si="1"/>
        <v>-11.689108437381364</v>
      </c>
      <c r="U20" s="62">
        <f t="shared" si="2"/>
        <v>-1.1915545953511639</v>
      </c>
      <c r="V20" s="62">
        <f t="shared" si="3"/>
        <v>3.0833483716135106</v>
      </c>
      <c r="W20" s="62"/>
      <c r="X20" s="62">
        <f t="shared" si="4"/>
        <v>-2.7216309695957364</v>
      </c>
      <c r="Y20" s="62">
        <f t="shared" si="5"/>
        <v>0.11612177730657436</v>
      </c>
      <c r="Z20" s="62">
        <f t="shared" si="6"/>
        <v>-11.082091129100419</v>
      </c>
      <c r="AA20" s="62">
        <f t="shared" si="7"/>
        <v>1.204117964824448</v>
      </c>
      <c r="AB20" s="62">
        <f>+K20/J20*100-100</f>
        <v>2.1629517775454019</v>
      </c>
      <c r="AC20" s="62">
        <f>+L20/K20*100-100</f>
        <v>16.503828199300656</v>
      </c>
      <c r="AD20" s="62">
        <f>+M20/L20*100-100</f>
        <v>16.706607164011132</v>
      </c>
      <c r="AE20" s="62"/>
      <c r="AF20" s="62">
        <v>3835.7298799999999</v>
      </c>
      <c r="AG20" s="62">
        <v>4687.7014209999998</v>
      </c>
      <c r="AH20" s="62"/>
      <c r="AI20" s="62">
        <f t="shared" si="8"/>
        <v>22.211458253155197</v>
      </c>
      <c r="AJ20" s="62"/>
      <c r="AK20" s="73"/>
      <c r="AL20" s="33">
        <v>20</v>
      </c>
      <c r="AM20" s="34" t="s">
        <v>62</v>
      </c>
      <c r="AO20" s="35"/>
      <c r="AP20" s="36"/>
    </row>
    <row r="21" spans="1:42" s="1" customFormat="1" x14ac:dyDescent="0.25">
      <c r="A21" s="31">
        <v>26</v>
      </c>
      <c r="B21" s="59" t="s">
        <v>63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12046.585721000003</v>
      </c>
      <c r="J21" s="62">
        <v>13606.084478000001</v>
      </c>
      <c r="K21" s="62">
        <v>14868.695871</v>
      </c>
      <c r="L21" s="62">
        <v>16194.779138000002</v>
      </c>
      <c r="M21" s="62">
        <v>20409.924380000004</v>
      </c>
      <c r="N21" s="61"/>
      <c r="O21" s="62" t="e">
        <f>+#REF!/#REF!*100-100</f>
        <v>#REF!</v>
      </c>
      <c r="P21" s="62" t="e">
        <f>+#REF!/#REF!*100-100</f>
        <v>#REF!</v>
      </c>
      <c r="Q21" s="62" t="e">
        <f>+#REF!/#REF!*100-100</f>
        <v>#REF!</v>
      </c>
      <c r="R21" s="62" t="e">
        <f>+#REF!/#REF!*100-100</f>
        <v>#REF!</v>
      </c>
      <c r="S21" s="62" t="e">
        <f>+C21/#REF!*100-100</f>
        <v>#REF!</v>
      </c>
      <c r="T21" s="62">
        <f t="shared" si="1"/>
        <v>6.3534568719311437</v>
      </c>
      <c r="U21" s="62">
        <f t="shared" si="2"/>
        <v>-5.0700313936168158</v>
      </c>
      <c r="V21" s="62">
        <f t="shared" si="3"/>
        <v>1.5931465921016326</v>
      </c>
      <c r="W21" s="62"/>
      <c r="X21" s="62">
        <f t="shared" si="4"/>
        <v>9.1899491198534236</v>
      </c>
      <c r="Y21" s="62">
        <f t="shared" si="5"/>
        <v>-24.39120944401067</v>
      </c>
      <c r="Z21" s="62">
        <f t="shared" si="6"/>
        <v>-8.2817751964603588</v>
      </c>
      <c r="AA21" s="62">
        <f t="shared" si="7"/>
        <v>12.945566429510635</v>
      </c>
      <c r="AB21" s="62">
        <f>+K21/J21*100-100</f>
        <v>9.2797556493313493</v>
      </c>
      <c r="AC21" s="62">
        <f>+L21/K21*100-100</f>
        <v>8.9186252681810743</v>
      </c>
      <c r="AD21" s="62">
        <f>+M21/L21*100-100</f>
        <v>26.027803195595524</v>
      </c>
      <c r="AE21" s="62"/>
      <c r="AF21" s="62">
        <v>11490.834612999999</v>
      </c>
      <c r="AG21" s="62">
        <v>15047.214449999999</v>
      </c>
      <c r="AH21" s="62"/>
      <c r="AI21" s="62">
        <f t="shared" si="8"/>
        <v>30.949708674568672</v>
      </c>
      <c r="AJ21" s="62"/>
      <c r="AK21" s="73"/>
      <c r="AL21" s="33">
        <v>21</v>
      </c>
      <c r="AM21" s="34" t="s">
        <v>64</v>
      </c>
      <c r="AO21" s="35"/>
      <c r="AP21" s="36"/>
    </row>
    <row r="22" spans="1:42" s="1" customFormat="1" x14ac:dyDescent="0.25">
      <c r="A22" s="31">
        <v>27</v>
      </c>
      <c r="B22" s="59" t="s">
        <v>65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8351.2709930000001</v>
      </c>
      <c r="J22" s="62">
        <v>9227.3937420000002</v>
      </c>
      <c r="K22" s="62">
        <v>11405.545071</v>
      </c>
      <c r="L22" s="62">
        <v>12021.38905</v>
      </c>
      <c r="M22" s="62">
        <v>15479.645770999998</v>
      </c>
      <c r="N22" s="61"/>
      <c r="O22" s="62" t="e">
        <f>+#REF!/#REF!*100-100</f>
        <v>#REF!</v>
      </c>
      <c r="P22" s="62" t="e">
        <f>+#REF!/#REF!*100-100</f>
        <v>#REF!</v>
      </c>
      <c r="Q22" s="62" t="e">
        <f>+#REF!/#REF!*100-100</f>
        <v>#REF!</v>
      </c>
      <c r="R22" s="62" t="e">
        <f>+#REF!/#REF!*100-100</f>
        <v>#REF!</v>
      </c>
      <c r="S22" s="62" t="e">
        <f>+C22/#REF!*100-100</f>
        <v>#REF!</v>
      </c>
      <c r="T22" s="62">
        <f t="shared" si="1"/>
        <v>-4.9182102673428858</v>
      </c>
      <c r="U22" s="62">
        <f t="shared" si="2"/>
        <v>-5.3096171627648232</v>
      </c>
      <c r="V22" s="62">
        <f t="shared" si="3"/>
        <v>1.9049424724666579</v>
      </c>
      <c r="W22" s="62"/>
      <c r="X22" s="62">
        <f t="shared" si="4"/>
        <v>2.386757466282404</v>
      </c>
      <c r="Y22" s="62">
        <f t="shared" si="5"/>
        <v>0.41183530891102293</v>
      </c>
      <c r="Z22" s="62">
        <f t="shared" si="6"/>
        <v>-10.850822509358977</v>
      </c>
      <c r="AA22" s="62">
        <f t="shared" si="7"/>
        <v>10.490891143807474</v>
      </c>
      <c r="AB22" s="62">
        <f>+K22/J22*100-100</f>
        <v>23.605271324727227</v>
      </c>
      <c r="AC22" s="62">
        <f>+L22/K22*100-100</f>
        <v>5.3995137905846917</v>
      </c>
      <c r="AD22" s="62">
        <f>+M22/L22*100-100</f>
        <v>28.767530163246789</v>
      </c>
      <c r="AE22" s="62"/>
      <c r="AF22" s="62">
        <v>8709.7533739999999</v>
      </c>
      <c r="AG22" s="62">
        <v>11699.631373999999</v>
      </c>
      <c r="AH22" s="62"/>
      <c r="AI22" s="62">
        <f t="shared" si="8"/>
        <v>34.327929524678169</v>
      </c>
      <c r="AJ22" s="62"/>
      <c r="AK22" s="73"/>
      <c r="AL22" s="33">
        <v>27</v>
      </c>
      <c r="AM22" s="34" t="s">
        <v>66</v>
      </c>
      <c r="AO22" s="35"/>
      <c r="AP22" s="36"/>
    </row>
    <row r="23" spans="1:42" s="1" customFormat="1" x14ac:dyDescent="0.25">
      <c r="A23" s="31">
        <v>28</v>
      </c>
      <c r="B23" s="59" t="s">
        <v>30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14713.341203</v>
      </c>
      <c r="J23" s="62">
        <v>17655.940830999996</v>
      </c>
      <c r="K23" s="62">
        <v>22543.922963999998</v>
      </c>
      <c r="L23" s="62">
        <v>25948.590522999999</v>
      </c>
      <c r="M23" s="62">
        <v>31192.266968000004</v>
      </c>
      <c r="N23" s="61"/>
      <c r="O23" s="62" t="e">
        <f>+#REF!/#REF!*100-100</f>
        <v>#REF!</v>
      </c>
      <c r="P23" s="62" t="e">
        <f>+#REF!/#REF!*100-100</f>
        <v>#REF!</v>
      </c>
      <c r="Q23" s="62" t="e">
        <f>+#REF!/#REF!*100-100</f>
        <v>#REF!</v>
      </c>
      <c r="R23" s="62" t="e">
        <f>+#REF!/#REF!*100-100</f>
        <v>#REF!</v>
      </c>
      <c r="S23" s="62" t="e">
        <f>+C23/#REF!*100-100</f>
        <v>#REF!</v>
      </c>
      <c r="T23" s="62">
        <f t="shared" si="1"/>
        <v>-8.6127592110368596</v>
      </c>
      <c r="U23" s="62">
        <f t="shared" si="2"/>
        <v>-7.9773362508038019</v>
      </c>
      <c r="V23" s="62">
        <f t="shared" si="3"/>
        <v>5.4506193950841748</v>
      </c>
      <c r="W23" s="62"/>
      <c r="X23" s="62">
        <f t="shared" si="4"/>
        <v>-3.8405739825888503</v>
      </c>
      <c r="Y23" s="62">
        <f t="shared" si="5"/>
        <v>-4.8135715542724284</v>
      </c>
      <c r="Z23" s="62">
        <f t="shared" si="6"/>
        <v>-21.685749163858929</v>
      </c>
      <c r="AA23" s="62">
        <f t="shared" si="7"/>
        <v>19.999533670842979</v>
      </c>
      <c r="AB23" s="62">
        <f>+K23/J23*100-100</f>
        <v>27.684631364519333</v>
      </c>
      <c r="AC23" s="62">
        <f>+L23/K23*100-100</f>
        <v>15.102373994254933</v>
      </c>
      <c r="AD23" s="62">
        <f>+M23/L23*100-100</f>
        <v>20.207943242050774</v>
      </c>
      <c r="AE23" s="62"/>
      <c r="AF23" s="62">
        <v>18715.21011</v>
      </c>
      <c r="AG23" s="62">
        <v>23167.342074999997</v>
      </c>
      <c r="AH23" s="62"/>
      <c r="AI23" s="62">
        <f t="shared" si="8"/>
        <v>23.788843079144019</v>
      </c>
      <c r="AJ23" s="62"/>
      <c r="AK23" s="73"/>
      <c r="AL23" s="33">
        <v>28</v>
      </c>
      <c r="AM23" s="34" t="s">
        <v>31</v>
      </c>
      <c r="AO23" s="35"/>
      <c r="AP23" s="36"/>
    </row>
    <row r="24" spans="1:42" s="1" customFormat="1" x14ac:dyDescent="0.25">
      <c r="A24" s="31">
        <v>29</v>
      </c>
      <c r="B24" s="59" t="s">
        <v>32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14060.376143</v>
      </c>
      <c r="J24" s="62">
        <v>19035.220809999999</v>
      </c>
      <c r="K24" s="62">
        <v>19691.551312999996</v>
      </c>
      <c r="L24" s="62">
        <v>21433.256331000001</v>
      </c>
      <c r="M24" s="62">
        <v>35896.345275000007</v>
      </c>
      <c r="N24" s="61"/>
      <c r="O24" s="62" t="e">
        <f>+#REF!/#REF!*100-100</f>
        <v>#REF!</v>
      </c>
      <c r="P24" s="62" t="e">
        <f>+#REF!/#REF!*100-100</f>
        <v>#REF!</v>
      </c>
      <c r="Q24" s="62" t="e">
        <f>+#REF!/#REF!*100-100</f>
        <v>#REF!</v>
      </c>
      <c r="R24" s="62" t="e">
        <f>+#REF!/#REF!*100-100</f>
        <v>#REF!</v>
      </c>
      <c r="S24" s="62" t="e">
        <f>+C24/#REF!*100-100</f>
        <v>#REF!</v>
      </c>
      <c r="T24" s="62">
        <f t="shared" si="1"/>
        <v>-5.1051137681135259</v>
      </c>
      <c r="U24" s="62">
        <f t="shared" si="2"/>
        <v>7.4557460116564442</v>
      </c>
      <c r="V24" s="62">
        <f t="shared" si="3"/>
        <v>2.2034989380984769</v>
      </c>
      <c r="W24" s="62"/>
      <c r="X24" s="62">
        <f t="shared" si="4"/>
        <v>1.6464336640203499</v>
      </c>
      <c r="Y24" s="62">
        <f t="shared" si="5"/>
        <v>-15.174429108186473</v>
      </c>
      <c r="Z24" s="62">
        <f t="shared" si="6"/>
        <v>-25.370821890955071</v>
      </c>
      <c r="AA24" s="62">
        <f t="shared" si="7"/>
        <v>35.38201692759651</v>
      </c>
      <c r="AB24" s="62">
        <f>+K24/J24*100-100</f>
        <v>3.4479794563517743</v>
      </c>
      <c r="AC24" s="62">
        <f>+L24/K24*100-100</f>
        <v>8.844935527502912</v>
      </c>
      <c r="AD24" s="62">
        <f>+M24/L24*100-100</f>
        <v>67.479662075805578</v>
      </c>
      <c r="AE24" s="62"/>
      <c r="AF24" s="62">
        <v>14741.651754</v>
      </c>
      <c r="AG24" s="62">
        <v>25606.880943</v>
      </c>
      <c r="AH24" s="62"/>
      <c r="AI24" s="62">
        <f t="shared" si="8"/>
        <v>73.704286129617927</v>
      </c>
      <c r="AJ24" s="62"/>
      <c r="AK24" s="73"/>
      <c r="AL24" s="33">
        <v>29</v>
      </c>
      <c r="AM24" s="34" t="s">
        <v>33</v>
      </c>
      <c r="AO24" s="35"/>
      <c r="AP24" s="36"/>
    </row>
    <row r="25" spans="1:42" s="1" customFormat="1" x14ac:dyDescent="0.25">
      <c r="A25" s="31">
        <v>30</v>
      </c>
      <c r="B25" s="59" t="s">
        <v>69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5958.2019049999981</v>
      </c>
      <c r="J25" s="62">
        <v>5700.3867360000004</v>
      </c>
      <c r="K25" s="62">
        <v>5163.9115419999998</v>
      </c>
      <c r="L25" s="62">
        <v>6165.3252009999997</v>
      </c>
      <c r="M25" s="62">
        <v>7368.854835000001</v>
      </c>
      <c r="N25" s="61"/>
      <c r="O25" s="62" t="e">
        <f>+#REF!/#REF!*100-100</f>
        <v>#REF!</v>
      </c>
      <c r="P25" s="62" t="e">
        <f>+#REF!/#REF!*100-100</f>
        <v>#REF!</v>
      </c>
      <c r="Q25" s="62" t="e">
        <f>+#REF!/#REF!*100-100</f>
        <v>#REF!</v>
      </c>
      <c r="R25" s="62" t="e">
        <f>+#REF!/#REF!*100-100</f>
        <v>#REF!</v>
      </c>
      <c r="S25" s="62" t="e">
        <f>+C25/#REF!*100-100</f>
        <v>#REF!</v>
      </c>
      <c r="T25" s="62">
        <f t="shared" si="1"/>
        <v>12.506092017697341</v>
      </c>
      <c r="U25" s="62">
        <f t="shared" si="2"/>
        <v>20.733421856954564</v>
      </c>
      <c r="V25" s="62">
        <f t="shared" si="3"/>
        <v>10.526579738260409</v>
      </c>
      <c r="W25" s="62"/>
      <c r="X25" s="62">
        <f t="shared" si="4"/>
        <v>13.909060348706831</v>
      </c>
      <c r="Y25" s="62">
        <f t="shared" si="5"/>
        <v>-24.203784019690261</v>
      </c>
      <c r="Z25" s="62">
        <f t="shared" si="6"/>
        <v>14.372229804778769</v>
      </c>
      <c r="AA25" s="62">
        <f t="shared" si="7"/>
        <v>-4.3270633172676582</v>
      </c>
      <c r="AB25" s="62">
        <f>+K25/J25*100-100</f>
        <v>-9.4112069732386061</v>
      </c>
      <c r="AC25" s="62">
        <f>+L25/K25*100-100</f>
        <v>19.392540922808863</v>
      </c>
      <c r="AD25" s="62">
        <f>+M25/L25*100-100</f>
        <v>19.520943255431078</v>
      </c>
      <c r="AE25" s="62"/>
      <c r="AF25" s="62">
        <v>4645.728379000001</v>
      </c>
      <c r="AG25" s="62">
        <v>5145.4336669999993</v>
      </c>
      <c r="AH25" s="62"/>
      <c r="AI25" s="62">
        <f t="shared" si="8"/>
        <v>10.756231256627201</v>
      </c>
      <c r="AJ25" s="62"/>
      <c r="AK25" s="73"/>
      <c r="AL25" s="33">
        <v>25</v>
      </c>
      <c r="AM25" s="34" t="s">
        <v>73</v>
      </c>
      <c r="AO25" s="35"/>
      <c r="AP25" s="36"/>
    </row>
    <row r="26" spans="1:42" s="1" customFormat="1" x14ac:dyDescent="0.25">
      <c r="A26" s="31">
        <v>32</v>
      </c>
      <c r="B26" s="59" t="s">
        <v>70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4084.1625170000002</v>
      </c>
      <c r="J26" s="62">
        <v>3215.4656190000001</v>
      </c>
      <c r="K26" s="62">
        <v>3372.8892149999997</v>
      </c>
      <c r="L26" s="62">
        <v>4135.4531459999998</v>
      </c>
      <c r="M26" s="62">
        <v>5792.1136789999991</v>
      </c>
      <c r="N26" s="61"/>
      <c r="O26" s="62" t="e">
        <f>+#REF!/#REF!*100-100</f>
        <v>#REF!</v>
      </c>
      <c r="P26" s="62" t="e">
        <f>+#REF!/#REF!*100-100</f>
        <v>#REF!</v>
      </c>
      <c r="Q26" s="62" t="e">
        <f>+#REF!/#REF!*100-100</f>
        <v>#REF!</v>
      </c>
      <c r="R26" s="62" t="e">
        <f>+#REF!/#REF!*100-100</f>
        <v>#REF!</v>
      </c>
      <c r="S26" s="62" t="e">
        <f>+C26/#REF!*100-100</f>
        <v>#REF!</v>
      </c>
      <c r="T26" s="62">
        <f t="shared" si="1"/>
        <v>1.9327744581861168</v>
      </c>
      <c r="U26" s="62">
        <f t="shared" si="2"/>
        <v>-14.057570681503933</v>
      </c>
      <c r="V26" s="62">
        <f t="shared" si="3"/>
        <v>0.24266439194123279</v>
      </c>
      <c r="W26" s="62"/>
      <c r="X26" s="62">
        <f t="shared" si="4"/>
        <v>3.9851656198492265</v>
      </c>
      <c r="Y26" s="62">
        <f t="shared" si="5"/>
        <v>2.5138380926216684</v>
      </c>
      <c r="Z26" s="62">
        <f t="shared" si="6"/>
        <v>7.443733697877434</v>
      </c>
      <c r="AA26" s="62">
        <f t="shared" si="7"/>
        <v>-21.26989056836301</v>
      </c>
      <c r="AB26" s="62">
        <f>+K26/J26*100-100</f>
        <v>4.8958258197441893</v>
      </c>
      <c r="AC26" s="62">
        <f>+L26/K26*100-100</f>
        <v>22.608626681502216</v>
      </c>
      <c r="AD26" s="62">
        <f>+M26/L26*100-100</f>
        <v>40.059951703295155</v>
      </c>
      <c r="AE26" s="62"/>
      <c r="AF26" s="62">
        <v>2959.0075499999998</v>
      </c>
      <c r="AG26" s="62">
        <v>3818.7573919999995</v>
      </c>
      <c r="AH26" s="62"/>
      <c r="AI26" s="62">
        <f t="shared" si="8"/>
        <v>29.055344654325054</v>
      </c>
      <c r="AJ26" s="62"/>
      <c r="AK26" s="73"/>
      <c r="AL26" s="33">
        <v>26</v>
      </c>
      <c r="AM26" s="34" t="s">
        <v>27</v>
      </c>
      <c r="AO26" s="35"/>
      <c r="AP26" s="36"/>
    </row>
    <row r="27" spans="1:42" x14ac:dyDescent="0.25">
      <c r="B27" s="59"/>
      <c r="AI27" s="80"/>
      <c r="AK27" s="73"/>
    </row>
    <row r="28" spans="1:42" s="1" customFormat="1" x14ac:dyDescent="0.25">
      <c r="A28" s="43" t="s">
        <v>20</v>
      </c>
      <c r="B28" s="19" t="s">
        <v>67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>
        <v>54.009253000000001</v>
      </c>
      <c r="L28" s="60">
        <v>476.54748200000006</v>
      </c>
      <c r="M28" s="60">
        <v>582.22986800000001</v>
      </c>
      <c r="N28" s="60"/>
      <c r="O28" s="60" t="e">
        <f>+#REF!/#REF!*100-100</f>
        <v>#REF!</v>
      </c>
      <c r="P28" s="60" t="e">
        <f>+#REF!/#REF!*100-100</f>
        <v>#REF!</v>
      </c>
      <c r="Q28" s="60" t="e">
        <f>+#REF!/#REF!*100-100</f>
        <v>#REF!</v>
      </c>
      <c r="R28" s="60" t="e">
        <f>+#REF!/#REF!*100-100</f>
        <v>#REF!</v>
      </c>
      <c r="S28" s="60" t="e">
        <f>+C28/#REF!*100-100</f>
        <v>#REF!</v>
      </c>
      <c r="T28" s="60">
        <f>+D28/C28*100-100</f>
        <v>31.30567133219003</v>
      </c>
      <c r="U28" s="60">
        <f>+E28/D28*100-100</f>
        <v>-25.900140934966274</v>
      </c>
      <c r="V28" s="60">
        <f>+F28/E28*100-100</f>
        <v>-34.307117705177319</v>
      </c>
      <c r="W28" s="60"/>
      <c r="X28" s="60">
        <f>+G28/F28*100-100</f>
        <v>-59.974102690581311</v>
      </c>
      <c r="Y28" s="60">
        <f>+H28/G28*100-100</f>
        <v>-33.298090125334994</v>
      </c>
      <c r="Z28" s="60">
        <f>+I28/H28*100-100</f>
        <v>-28.797204784103599</v>
      </c>
      <c r="AA28" s="60">
        <f>+J28/I28*100-100</f>
        <v>36.851543092637286</v>
      </c>
      <c r="AB28" s="60">
        <f>+K28/J28*100-100</f>
        <v>-2.8122748588936588</v>
      </c>
      <c r="AC28" s="60">
        <f>+L28/K28*100-100</f>
        <v>782.34414573369497</v>
      </c>
      <c r="AD28" s="60">
        <f>+M28/L28*100-100</f>
        <v>22.176674936244851</v>
      </c>
      <c r="AE28" s="60"/>
      <c r="AF28" s="60">
        <v>217.69020400000002</v>
      </c>
      <c r="AG28" s="60">
        <v>486.73936900000007</v>
      </c>
      <c r="AH28" s="60"/>
      <c r="AI28" s="73">
        <f>(AG28-AF28)/AF28*100</f>
        <v>123.59268357339587</v>
      </c>
      <c r="AJ28" s="60"/>
      <c r="AK28" s="73"/>
      <c r="AL28" s="3" t="s">
        <v>20</v>
      </c>
      <c r="AM28" s="46" t="s">
        <v>35</v>
      </c>
      <c r="AO28" s="30"/>
    </row>
    <row r="29" spans="1:42" s="1" customFormat="1" x14ac:dyDescent="0.25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0"/>
      <c r="L29" s="60"/>
      <c r="N29" s="65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79"/>
      <c r="AJ29" s="60"/>
      <c r="AK29" s="73"/>
      <c r="AL29" s="5"/>
      <c r="AM29" s="29"/>
      <c r="AO29" s="30"/>
    </row>
    <row r="30" spans="1:42" s="1" customFormat="1" x14ac:dyDescent="0.25">
      <c r="A30" s="43" t="s">
        <v>34</v>
      </c>
      <c r="B30" s="19" t="s">
        <v>68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0">
        <v>13019.751314999998</v>
      </c>
      <c r="L30" s="60">
        <v>11815.213607999998</v>
      </c>
      <c r="M30" s="60">
        <v>8966.5426029999999</v>
      </c>
      <c r="N30" s="65"/>
      <c r="O30" s="60" t="e">
        <f>+#REF!/#REF!*100-100</f>
        <v>#REF!</v>
      </c>
      <c r="P30" s="60" t="e">
        <f>+#REF!/#REF!*100-100</f>
        <v>#REF!</v>
      </c>
      <c r="Q30" s="60" t="e">
        <f>+#REF!/#REF!*100-100</f>
        <v>#REF!</v>
      </c>
      <c r="R30" s="60" t="e">
        <f>+#REF!/#REF!*100-100</f>
        <v>#REF!</v>
      </c>
      <c r="S30" s="60" t="e">
        <f>+C30/#REF!*100-100</f>
        <v>#REF!</v>
      </c>
      <c r="T30" s="60">
        <f>+D30/C30*100-100</f>
        <v>-3.8748934911394457</v>
      </c>
      <c r="U30" s="60">
        <f>+E30/D30*100-100</f>
        <v>-32.025422431859553</v>
      </c>
      <c r="V30" s="60">
        <f>+F30/E30*100-100</f>
        <v>-15.4591506462761</v>
      </c>
      <c r="W30" s="60"/>
      <c r="X30" s="60">
        <f>+G30/F30*100-100</f>
        <v>57.270984928957489</v>
      </c>
      <c r="Y30" s="60">
        <f>+H30/G30*100-100</f>
        <v>14.913696234176754</v>
      </c>
      <c r="Z30" s="60">
        <f>+I30/H30*100-100</f>
        <v>-18.228378754077184</v>
      </c>
      <c r="AA30" s="60">
        <f>+J30/I30*100-100</f>
        <v>13.26091202429005</v>
      </c>
      <c r="AB30" s="60">
        <f>+K30/J30*100-100</f>
        <v>77.764291310406264</v>
      </c>
      <c r="AC30" s="60">
        <f>+L30/K30*100-100</f>
        <v>-9.2516183900706039</v>
      </c>
      <c r="AD30" s="60">
        <f>+M30/L30*100-100</f>
        <v>-24.11019469907157</v>
      </c>
      <c r="AE30" s="60"/>
      <c r="AF30" s="60">
        <v>9883.4991999999984</v>
      </c>
      <c r="AG30" s="60">
        <v>6804.6578329999993</v>
      </c>
      <c r="AH30" s="60"/>
      <c r="AI30" s="73">
        <f>(AG30-AF30)/AF30*100</f>
        <v>-31.151329146664974</v>
      </c>
      <c r="AJ30" s="60"/>
      <c r="AK30" s="73"/>
      <c r="AL30" s="3" t="s">
        <v>34</v>
      </c>
      <c r="AM30" s="46" t="s">
        <v>74</v>
      </c>
      <c r="AO30" s="30"/>
    </row>
    <row r="31" spans="1:42" s="1" customFormat="1" x14ac:dyDescent="0.25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N31" s="63"/>
      <c r="O31" s="62"/>
      <c r="P31" s="62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79"/>
      <c r="AJ31" s="60"/>
      <c r="AK31" s="73"/>
      <c r="AL31" s="42"/>
      <c r="AM31" s="34"/>
      <c r="AO31" s="30"/>
    </row>
    <row r="32" spans="1:42" s="1" customFormat="1" x14ac:dyDescent="0.25">
      <c r="A32" s="48" t="s">
        <v>36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210345.202552</v>
      </c>
      <c r="J32" s="66">
        <v>219516.80683799996</v>
      </c>
      <c r="K32" s="66">
        <v>271422.75750599999</v>
      </c>
      <c r="L32" s="66">
        <v>363710.57476299995</v>
      </c>
      <c r="M32" s="66">
        <v>361764.556431</v>
      </c>
      <c r="N32" s="66"/>
      <c r="O32" s="66" t="e">
        <f>+#REF!/#REF!*100-100</f>
        <v>#REF!</v>
      </c>
      <c r="P32" s="66" t="e">
        <f>+#REF!/#REF!*100-100</f>
        <v>#REF!</v>
      </c>
      <c r="Q32" s="66" t="e">
        <f>+#REF!/#REF!*100-100</f>
        <v>#REF!</v>
      </c>
      <c r="R32" s="66" t="e">
        <f>+#REF!/#REF!*100-100</f>
        <v>#REF!</v>
      </c>
      <c r="S32" s="66" t="e">
        <f>+C32/#REF!*100-100</f>
        <v>#REF!</v>
      </c>
      <c r="T32" s="66">
        <f>+D32/C32*100-100</f>
        <v>-3.7114752566039186</v>
      </c>
      <c r="U32" s="66">
        <f>+E32/D32*100-100</f>
        <v>-14.941010911131599</v>
      </c>
      <c r="V32" s="66">
        <f>+F32/E32*100-100</f>
        <v>-5.3506281191416747</v>
      </c>
      <c r="W32" s="66"/>
      <c r="X32" s="66">
        <f>+G32/F32*100-100</f>
        <v>18.065197592694801</v>
      </c>
      <c r="Y32" s="66">
        <f>+H32/G32*100-100</f>
        <v>-3.1680628425810937</v>
      </c>
      <c r="Z32" s="66">
        <f>+I32/H32*100-100</f>
        <v>-9.0015386617999127</v>
      </c>
      <c r="AA32" s="66">
        <f>+J32/I32*100-100</f>
        <v>4.3602631173547337</v>
      </c>
      <c r="AB32" s="66">
        <f>+K32/J32*100-100</f>
        <v>23.645547425580872</v>
      </c>
      <c r="AC32" s="66">
        <f>+L32/K32*100-100</f>
        <v>34.001503081391348</v>
      </c>
      <c r="AD32" s="66">
        <f>+M32/L32*100-100</f>
        <v>-0.53504584882307427</v>
      </c>
      <c r="AE32" s="66"/>
      <c r="AF32" s="66">
        <v>271241.40832199994</v>
      </c>
      <c r="AG32" s="66">
        <v>274430.92884100002</v>
      </c>
      <c r="AH32" s="66"/>
      <c r="AI32" s="66">
        <f>(AG32-AF32)/AF32*100</f>
        <v>1.1758973450003924</v>
      </c>
      <c r="AJ32" s="66"/>
      <c r="AK32" s="74"/>
      <c r="AL32" s="74" t="s">
        <v>37</v>
      </c>
      <c r="AM32" s="49"/>
      <c r="AO32" s="30"/>
    </row>
    <row r="33" spans="1:41" s="1" customFormat="1" x14ac:dyDescent="0.25">
      <c r="A33" s="50" t="s">
        <v>38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30"/>
      <c r="AM33" s="52" t="s">
        <v>39</v>
      </c>
      <c r="AN33" s="30"/>
      <c r="AO33" s="30"/>
    </row>
    <row r="34" spans="1:41" ht="16.899999999999999" hidden="1" customHeight="1" x14ac:dyDescent="0.25">
      <c r="A34" s="1" t="s">
        <v>40</v>
      </c>
      <c r="AF34" s="32">
        <v>55681</v>
      </c>
      <c r="AG34" s="32">
        <v>61023</v>
      </c>
      <c r="AI34" s="32">
        <v>1.1000000000000001</v>
      </c>
      <c r="AM34" s="5" t="s">
        <v>41</v>
      </c>
    </row>
  </sheetData>
  <mergeCells count="9">
    <mergeCell ref="AI5:AJ5"/>
    <mergeCell ref="AF3:AG3"/>
    <mergeCell ref="AF4:AG4"/>
    <mergeCell ref="G3:M3"/>
    <mergeCell ref="G4:M4"/>
    <mergeCell ref="AI3:AJ3"/>
    <mergeCell ref="AI4:AJ4"/>
    <mergeCell ref="X3:AD3"/>
    <mergeCell ref="X4:AD4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Yazar</cp:lastModifiedBy>
  <cp:lastPrinted>2020-02-20T13:35:34Z</cp:lastPrinted>
  <dcterms:created xsi:type="dcterms:W3CDTF">2010-12-16T14:39:12Z</dcterms:created>
  <dcterms:modified xsi:type="dcterms:W3CDTF">2024-04-29T08:44:41Z</dcterms:modified>
</cp:coreProperties>
</file>